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4385" yWindow="-15" windowWidth="14430" windowHeight="12780" tabRatio="727" activeTab="3"/>
  </bookViews>
  <sheets>
    <sheet name="表紙当初" sheetId="65" r:id="rId1"/>
    <sheet name="内訳当初" sheetId="67" r:id="rId2"/>
    <sheet name="内訳明細当初" sheetId="68" r:id="rId3"/>
    <sheet name="代価表" sheetId="1" r:id="rId4"/>
  </sheets>
  <definedNames>
    <definedName name="_xlnm.Print_Area" localSheetId="3">代価表!$A$1:$G$46</definedName>
    <definedName name="_xlnm.Print_Area" localSheetId="0">表紙当初!$A$1:$P$12</definedName>
    <definedName name="_xlnm.Print_Area" localSheetId="1">内訳当初!$A$1:$L$46</definedName>
    <definedName name="_xlnm.Print_Area" localSheetId="2">内訳明細当初!$A$1:$G$25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<sst xmlns="http://schemas.openxmlformats.org/spreadsheetml/2006/main" xmlns:r="http://schemas.openxmlformats.org/officeDocument/2006/relationships" count="158" uniqueCount="158">
  <si>
    <t>名称・規格</t>
    <rPh sb="0" eb="2">
      <t>メイショウ</t>
    </rPh>
    <rPh sb="3" eb="5">
      <t>キカク</t>
    </rPh>
    <phoneticPr fontId="4"/>
  </si>
  <si>
    <t>業務原価</t>
    <rPh sb="0" eb="2">
      <t>ギョウム</t>
    </rPh>
    <phoneticPr fontId="14"/>
  </si>
  <si>
    <t>47,500</t>
  </si>
  <si>
    <t>単位</t>
    <rPh sb="0" eb="2">
      <t>タンイ</t>
    </rPh>
    <phoneticPr fontId="4"/>
  </si>
  <si>
    <t>直接経費</t>
    <rPh sb="0" eb="2">
      <t>チョクセツ</t>
    </rPh>
    <rPh sb="2" eb="4">
      <t>ケイヒ</t>
    </rPh>
    <phoneticPr fontId="14"/>
  </si>
  <si>
    <t>数量</t>
    <rPh sb="0" eb="2">
      <t>スウリョウ</t>
    </rPh>
    <phoneticPr fontId="4"/>
  </si>
  <si>
    <t>人</t>
  </si>
  <si>
    <t>直接人件費</t>
  </si>
  <si>
    <t>金額</t>
    <rPh sb="0" eb="2">
      <t>キンガク</t>
    </rPh>
    <phoneticPr fontId="4"/>
  </si>
  <si>
    <t>業務</t>
    <rPh sb="0" eb="2">
      <t>ギョウム</t>
    </rPh>
    <phoneticPr fontId="4"/>
  </si>
  <si>
    <t>第    1 号明細</t>
  </si>
  <si>
    <t>単価</t>
    <rPh sb="0" eb="2">
      <t>タンカ</t>
    </rPh>
    <phoneticPr fontId="4"/>
  </si>
  <si>
    <t>摘要</t>
    <rPh sb="0" eb="2">
      <t>テキヨウ</t>
    </rPh>
    <phoneticPr fontId="4"/>
  </si>
  <si>
    <t>工事区分・工種・種別・細別・規格</t>
    <rPh sb="0" eb="2">
      <t>コウジ</t>
    </rPh>
    <rPh sb="2" eb="4">
      <t>クブン</t>
    </rPh>
    <rPh sb="5" eb="6">
      <t>コウ</t>
    </rPh>
    <rPh sb="6" eb="7">
      <t>シュ</t>
    </rPh>
    <rPh sb="8" eb="10">
      <t>シュベツ</t>
    </rPh>
    <rPh sb="11" eb="13">
      <t>サイベツ</t>
    </rPh>
    <rPh sb="14" eb="16">
      <t>キカク</t>
    </rPh>
    <phoneticPr fontId="4"/>
  </si>
  <si>
    <t>主任技師</t>
  </si>
  <si>
    <t>理事･技師長</t>
  </si>
  <si>
    <t>1.00 業務 当り</t>
  </si>
  <si>
    <t>都市近郊</t>
    <rPh sb="0" eb="2">
      <t>トシ</t>
    </rPh>
    <rPh sb="2" eb="4">
      <t>キンコウ</t>
    </rPh>
    <phoneticPr fontId="14"/>
  </si>
  <si>
    <t>場内配管実施設計</t>
    <rPh sb="4" eb="6">
      <t>ジッシ</t>
    </rPh>
    <rPh sb="6" eb="8">
      <t>セッケイ</t>
    </rPh>
    <phoneticPr fontId="4"/>
  </si>
  <si>
    <t>施工場所</t>
  </si>
  <si>
    <t>高卒 2年以上</t>
  </si>
  <si>
    <t>大学卒 8年以上</t>
  </si>
  <si>
    <t>路 線 名</t>
  </si>
  <si>
    <t>年度</t>
  </si>
  <si>
    <t/>
  </si>
  <si>
    <t>+0.6</t>
  </si>
  <si>
    <t>委 託 名</t>
    <rPh sb="0" eb="1">
      <t>イ</t>
    </rPh>
    <rPh sb="2" eb="3">
      <t>タク</t>
    </rPh>
    <phoneticPr fontId="4"/>
  </si>
  <si>
    <t>技　幹</t>
    <rPh sb="0" eb="1">
      <t>ワザ</t>
    </rPh>
    <rPh sb="2" eb="3">
      <t>ミキ</t>
    </rPh>
    <phoneticPr fontId="4"/>
  </si>
  <si>
    <t>合　　計</t>
  </si>
  <si>
    <t>施工期間</t>
  </si>
  <si>
    <t>式</t>
  </si>
  <si>
    <t>低山地</t>
    <rPh sb="0" eb="3">
      <t>テイサンチ</t>
    </rPh>
    <phoneticPr fontId="14"/>
  </si>
  <si>
    <t>単位当り</t>
  </si>
  <si>
    <t>+1.0</t>
  </si>
  <si>
    <t>1.000</t>
  </si>
  <si>
    <t>若猪野水源地　2号井実施設計業務委託</t>
    <rPh sb="0" eb="3">
      <t>ワカイノ</t>
    </rPh>
    <rPh sb="8" eb="10">
      <t>ゴウイ</t>
    </rPh>
    <phoneticPr fontId="4"/>
  </si>
  <si>
    <t>設計協議</t>
  </si>
  <si>
    <t xml:space="preserve"> 第    1 号明細</t>
  </si>
  <si>
    <t>電子成果品作成費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phoneticPr fontId="14"/>
  </si>
  <si>
    <t>内 訳 明 細 書</t>
  </si>
  <si>
    <t>縮尺</t>
    <rPh sb="0" eb="2">
      <t>シュクシャク</t>
    </rPh>
    <phoneticPr fontId="14"/>
  </si>
  <si>
    <t>大学卒 13年以上</t>
  </si>
  <si>
    <t xml:space="preserve"> 第    2 号代価</t>
    <rPh sb="9" eb="11">
      <t>ダイカ</t>
    </rPh>
    <phoneticPr fontId="4"/>
  </si>
  <si>
    <t>1.00 式 当り</t>
  </si>
  <si>
    <t>業 務 委 託 費 内 訳 書</t>
    <rPh sb="0" eb="1">
      <t>ギョウ</t>
    </rPh>
    <rPh sb="2" eb="3">
      <t>ツトム</t>
    </rPh>
    <rPh sb="4" eb="5">
      <t>イ</t>
    </rPh>
    <rPh sb="6" eb="7">
      <t>コトヅケ</t>
    </rPh>
    <phoneticPr fontId="14"/>
  </si>
  <si>
    <t>原野</t>
    <rPh sb="0" eb="2">
      <t>ゲンヤ</t>
    </rPh>
    <phoneticPr fontId="14"/>
  </si>
  <si>
    <t>直接人件費計</t>
    <rPh sb="2" eb="4">
      <t>ジンケン</t>
    </rPh>
    <rPh sb="4" eb="5">
      <t>ヒ</t>
    </rPh>
    <rPh sb="5" eb="6">
      <t>ケイ</t>
    </rPh>
    <phoneticPr fontId="14"/>
  </si>
  <si>
    <t>その他原価</t>
    <rPh sb="2" eb="3">
      <t>タ</t>
    </rPh>
    <rPh sb="3" eb="5">
      <t>ゲンカ</t>
    </rPh>
    <phoneticPr fontId="14"/>
  </si>
  <si>
    <t>地域地形補正</t>
    <rPh sb="0" eb="2">
      <t>チイキ</t>
    </rPh>
    <rPh sb="2" eb="4">
      <t>チケイ</t>
    </rPh>
    <rPh sb="4" eb="6">
      <t>ホセイ</t>
    </rPh>
    <phoneticPr fontId="14"/>
  </si>
  <si>
    <t>一般管理費等</t>
  </si>
  <si>
    <t>委託概要</t>
    <rPh sb="0" eb="2">
      <t>イタク</t>
    </rPh>
    <phoneticPr fontId="4"/>
  </si>
  <si>
    <t>+1.7</t>
  </si>
  <si>
    <t xml:space="preserve"> 県単価(労務単価-1)</t>
  </si>
  <si>
    <t>式</t>
    <rPh sb="0" eb="1">
      <t>シキ</t>
    </rPh>
    <phoneticPr fontId="14"/>
  </si>
  <si>
    <t>1／500</t>
  </si>
  <si>
    <t>大学卒 5年以上</t>
  </si>
  <si>
    <t>=ROUNDDOWN((R[-4]C+R[-2]C),-4)</t>
  </si>
  <si>
    <t>大学卒 18年以上</t>
  </si>
  <si>
    <t>+1.3</t>
  </si>
  <si>
    <t>1／200</t>
  </si>
  <si>
    <t>耕地</t>
    <rPh sb="0" eb="2">
      <t>コウチ</t>
    </rPh>
    <phoneticPr fontId="14"/>
  </si>
  <si>
    <t>技師 A</t>
  </si>
  <si>
    <t>技師 B</t>
  </si>
  <si>
    <t>大学卒 23年以上</t>
  </si>
  <si>
    <t>通信運搬費等</t>
    <rPh sb="0" eb="2">
      <t>ツウシン</t>
    </rPh>
    <rPh sb="2" eb="4">
      <t>ウンパン</t>
    </rPh>
    <rPh sb="4" eb="5">
      <t>ヒ</t>
    </rPh>
    <rPh sb="5" eb="6">
      <t>トウ</t>
    </rPh>
    <phoneticPr fontId="14"/>
  </si>
  <si>
    <t>技師 C</t>
  </si>
  <si>
    <t>技術員</t>
  </si>
  <si>
    <t>業 務 委 託 設 計 書</t>
    <rPh sb="0" eb="1">
      <t>ギョウ</t>
    </rPh>
    <rPh sb="2" eb="3">
      <t>ツトム</t>
    </rPh>
    <rPh sb="4" eb="5">
      <t>イ</t>
    </rPh>
    <rPh sb="6" eb="7">
      <t>コトヅケ</t>
    </rPh>
    <phoneticPr fontId="14"/>
  </si>
  <si>
    <t xml:space="preserve"> 課　　長</t>
  </si>
  <si>
    <t xml:space="preserve"> 設 計 者</t>
  </si>
  <si>
    <t xml:space="preserve"> 副 担 当</t>
  </si>
  <si>
    <t>事 業 名</t>
  </si>
  <si>
    <t>代 価 表</t>
    <rPh sb="0" eb="1">
      <t>だい</t>
    </rPh>
    <rPh sb="2" eb="3">
      <t>あたい</t>
    </rPh>
    <rPh sb="4" eb="5">
      <t>ひょう</t>
    </rPh>
    <phoneticPr fontId="13" type="Hiragana"/>
  </si>
  <si>
    <t>河 川 名</t>
  </si>
  <si>
    <t>業務委託費</t>
    <rPh sb="0" eb="2">
      <t>ギョウム</t>
    </rPh>
    <rPh sb="2" eb="4">
      <t>イタク</t>
    </rPh>
    <phoneticPr fontId="4"/>
  </si>
  <si>
    <t>53,800</t>
  </si>
  <si>
    <t>39,100</t>
  </si>
  <si>
    <t>32,000</t>
  </si>
  <si>
    <t>26,400</t>
  </si>
  <si>
    <t>労務単価-1</t>
  </si>
  <si>
    <t>+1.9</t>
  </si>
  <si>
    <t>中間打合せ1回</t>
    <rPh sb="0" eb="2">
      <t>チュウカン</t>
    </rPh>
    <rPh sb="2" eb="3">
      <t>ウ</t>
    </rPh>
    <rPh sb="3" eb="4">
      <t>ア</t>
    </rPh>
    <rPh sb="6" eb="7">
      <t>カイ</t>
    </rPh>
    <phoneticPr fontId="4"/>
  </si>
  <si>
    <t>式</t>
    <rPh sb="0" eb="1">
      <t>シキ</t>
    </rPh>
    <phoneticPr fontId="4"/>
  </si>
  <si>
    <t>測量面積A=</t>
    <rPh sb="0" eb="2">
      <t>ソクリョウ</t>
    </rPh>
    <rPh sb="2" eb="4">
      <t>メンセキ</t>
    </rPh>
    <phoneticPr fontId="14"/>
  </si>
  <si>
    <t>+1.1</t>
  </si>
  <si>
    <t>0.060</t>
  </si>
  <si>
    <t>丘陵地</t>
    <rPh sb="0" eb="3">
      <t>キュウリョウチ</t>
    </rPh>
    <phoneticPr fontId="14"/>
  </si>
  <si>
    <t>0.600</t>
  </si>
  <si>
    <t>布設替詳細設計</t>
    <rPh sb="0" eb="3">
      <t>フセツカ</t>
    </rPh>
    <rPh sb="3" eb="5">
      <t>ショウサイ</t>
    </rPh>
    <rPh sb="5" eb="7">
      <t>セッケイ</t>
    </rPh>
    <phoneticPr fontId="4"/>
  </si>
  <si>
    <t>1.040</t>
  </si>
  <si>
    <t>材料費率＝</t>
    <rPh sb="0" eb="3">
      <t>ザイリョウヒ</t>
    </rPh>
    <rPh sb="3" eb="4">
      <t>リツ</t>
    </rPh>
    <phoneticPr fontId="14"/>
  </si>
  <si>
    <t>1.650</t>
  </si>
  <si>
    <t>1.380</t>
  </si>
  <si>
    <t>0.700</t>
  </si>
  <si>
    <t>第    1 号代価</t>
    <rPh sb="8" eb="10">
      <t>だいか</t>
    </rPh>
    <phoneticPr fontId="13" type="Hiragana"/>
  </si>
  <si>
    <t>第    2 号代価</t>
    <rPh sb="8" eb="10">
      <t>だいか</t>
    </rPh>
    <phoneticPr fontId="13" type="Hiragana"/>
  </si>
  <si>
    <t>第    3 号代価</t>
    <rPh sb="8" eb="10">
      <t>だいか</t>
    </rPh>
    <phoneticPr fontId="13" type="Hiragana"/>
  </si>
  <si>
    <t>通信運搬費率＝</t>
    <rPh sb="0" eb="2">
      <t>ツウシン</t>
    </rPh>
    <rPh sb="2" eb="4">
      <t>ウンパン</t>
    </rPh>
    <rPh sb="4" eb="5">
      <t>ヒ</t>
    </rPh>
    <rPh sb="5" eb="6">
      <t>リツ</t>
    </rPh>
    <phoneticPr fontId="14"/>
  </si>
  <si>
    <t>測量主任技師</t>
  </si>
  <si>
    <t>測量技師</t>
  </si>
  <si>
    <t>測量技師補</t>
  </si>
  <si>
    <t>測量助手</t>
  </si>
  <si>
    <t>機械経費</t>
    <rPh sb="0" eb="2">
      <t>キカイ</t>
    </rPh>
    <rPh sb="2" eb="4">
      <t>ケイヒ</t>
    </rPh>
    <phoneticPr fontId="14"/>
  </si>
  <si>
    <t>地域/地形</t>
    <rPh sb="0" eb="2">
      <t>チイキ</t>
    </rPh>
    <rPh sb="3" eb="5">
      <t>チケイ</t>
    </rPh>
    <phoneticPr fontId="14"/>
  </si>
  <si>
    <t>材料費</t>
  </si>
  <si>
    <t>改良工事費</t>
    <rPh sb="0" eb="2">
      <t>カイリョウ</t>
    </rPh>
    <rPh sb="2" eb="5">
      <t>コウジヒ</t>
    </rPh>
    <phoneticPr fontId="4"/>
  </si>
  <si>
    <t>精度管理費</t>
  </si>
  <si>
    <t>代 価 表</t>
  </si>
  <si>
    <t xml:space="preserve"> </t>
  </si>
  <si>
    <t>標準作業量</t>
    <rPh sb="0" eb="2">
      <t>ヒョウジュン</t>
    </rPh>
    <rPh sb="2" eb="4">
      <t>サギョウ</t>
    </rPh>
    <rPh sb="4" eb="5">
      <t>リョウ</t>
    </rPh>
    <phoneticPr fontId="14"/>
  </si>
  <si>
    <t>地域地形補正率＝</t>
    <rPh sb="0" eb="2">
      <t>チイキ</t>
    </rPh>
    <rPh sb="2" eb="4">
      <t>チケイ</t>
    </rPh>
    <rPh sb="4" eb="6">
      <t>ホセイ</t>
    </rPh>
    <rPh sb="6" eb="7">
      <t>リツ</t>
    </rPh>
    <phoneticPr fontId="14"/>
  </si>
  <si>
    <t>精度管理費率＝</t>
    <rPh sb="0" eb="2">
      <t>セイド</t>
    </rPh>
    <rPh sb="2" eb="5">
      <t>カンリヒ</t>
    </rPh>
    <rPh sb="5" eb="6">
      <t>リツ</t>
    </rPh>
    <phoneticPr fontId="14"/>
  </si>
  <si>
    <t>地域地形変化率</t>
    <rPh sb="0" eb="2">
      <t>チイキ</t>
    </rPh>
    <rPh sb="2" eb="4">
      <t>チケイ</t>
    </rPh>
    <rPh sb="4" eb="6">
      <t>ヘンカ</t>
    </rPh>
    <rPh sb="6" eb="7">
      <t>リツ</t>
    </rPh>
    <phoneticPr fontId="14"/>
  </si>
  <si>
    <t>1／1000</t>
  </si>
  <si>
    <t>大市街地</t>
    <rPh sb="0" eb="1">
      <t>ダイ</t>
    </rPh>
    <rPh sb="1" eb="4">
      <t>シガイチ</t>
    </rPh>
    <phoneticPr fontId="14"/>
  </si>
  <si>
    <t>市街地甲</t>
    <rPh sb="0" eb="3">
      <t>シガイチ</t>
    </rPh>
    <rPh sb="3" eb="4">
      <t>コウ</t>
    </rPh>
    <phoneticPr fontId="14"/>
  </si>
  <si>
    <t>市街地乙</t>
    <rPh sb="0" eb="3">
      <t>シガイチ</t>
    </rPh>
    <rPh sb="3" eb="4">
      <t>オツ</t>
    </rPh>
    <phoneticPr fontId="14"/>
  </si>
  <si>
    <t>森林</t>
    <rPh sb="0" eb="2">
      <t>シンリン</t>
    </rPh>
    <phoneticPr fontId="14"/>
  </si>
  <si>
    <t>-0.1</t>
  </si>
  <si>
    <t>平地</t>
    <rPh sb="0" eb="2">
      <t>ヘイチ</t>
    </rPh>
    <phoneticPr fontId="14"/>
  </si>
  <si>
    <t>+1.2</t>
  </si>
  <si>
    <t>+0.9</t>
  </si>
  <si>
    <t>+0.5</t>
  </si>
  <si>
    <t>+0.2</t>
  </si>
  <si>
    <r>
      <t>k</t>
    </r>
    <r>
      <rPr>
        <sz val="10"/>
        <color auto="1"/>
        <rFont val="ＭＳ 明朝"/>
      </rPr>
      <t>m</t>
    </r>
    <r>
      <rPr>
        <vertAlign val="superscript"/>
        <sz val="10"/>
        <color auto="1"/>
        <rFont val="ＭＳ 明朝"/>
      </rPr>
      <t>2</t>
    </r>
  </si>
  <si>
    <t>+1.4</t>
  </si>
  <si>
    <t>+1.8</t>
  </si>
  <si>
    <t>+0.8</t>
  </si>
  <si>
    <t>+0.3</t>
  </si>
  <si>
    <t>+0.7</t>
  </si>
  <si>
    <t>作業量補正Y＝</t>
    <rPh sb="0" eb="2">
      <t>サギョウ</t>
    </rPh>
    <rPh sb="2" eb="3">
      <t>リョウ</t>
    </rPh>
    <rPh sb="3" eb="5">
      <t>ホセイ</t>
    </rPh>
    <phoneticPr fontId="14"/>
  </si>
  <si>
    <t>直接人件費</t>
    <rPh sb="0" eb="2">
      <t>チョクセツ</t>
    </rPh>
    <rPh sb="2" eb="5">
      <t>ジンケンヒ</t>
    </rPh>
    <phoneticPr fontId="14"/>
  </si>
  <si>
    <t>高山地</t>
    <rPh sb="0" eb="2">
      <t>コウザン</t>
    </rPh>
    <rPh sb="2" eb="3">
      <t>チ</t>
    </rPh>
    <phoneticPr fontId="14"/>
  </si>
  <si>
    <t>+1.6</t>
  </si>
  <si>
    <t>+2.1</t>
  </si>
  <si>
    <t>1／250</t>
  </si>
  <si>
    <t xml:space="preserve"> 第    1 号代価</t>
    <rPh sb="9" eb="11">
      <t>ダイカ</t>
    </rPh>
    <phoneticPr fontId="4"/>
  </si>
  <si>
    <t>+0.4</t>
  </si>
  <si>
    <t>+0.1</t>
  </si>
  <si>
    <t>測量人夫</t>
  </si>
  <si>
    <t>+1.5</t>
  </si>
  <si>
    <t>第   4 号代価</t>
  </si>
  <si>
    <t>平面測量（１／２５０）</t>
    <rPh sb="0" eb="2">
      <t>ヘイメン</t>
    </rPh>
    <rPh sb="2" eb="4">
      <t>ソクリョウ</t>
    </rPh>
    <phoneticPr fontId="14"/>
  </si>
  <si>
    <t>設計協議</t>
    <rPh sb="0" eb="2">
      <t>セッケイ</t>
    </rPh>
    <rPh sb="2" eb="4">
      <t>キョウギ</t>
    </rPh>
    <phoneticPr fontId="4"/>
  </si>
  <si>
    <t>中間打合せ1回</t>
    <rPh sb="0" eb="2">
      <t>ちゅうかん</t>
    </rPh>
    <rPh sb="2" eb="3">
      <t>う</t>
    </rPh>
    <rPh sb="3" eb="4">
      <t>あ</t>
    </rPh>
    <rPh sb="6" eb="7">
      <t>かい</t>
    </rPh>
    <phoneticPr fontId="13" type="Hiragana"/>
  </si>
  <si>
    <t>1.00 式当り</t>
    <rPh sb="5" eb="6">
      <t>シキ</t>
    </rPh>
    <phoneticPr fontId="4"/>
  </si>
  <si>
    <t>係　長</t>
    <rPh sb="0" eb="1">
      <t>カカリ</t>
    </rPh>
    <rPh sb="2" eb="3">
      <t>チョウ</t>
    </rPh>
    <phoneticPr fontId="4"/>
  </si>
  <si>
    <t>令和</t>
    <rPh sb="0" eb="2">
      <t>レイワ</t>
    </rPh>
    <phoneticPr fontId="4"/>
  </si>
  <si>
    <t>業務価格</t>
    <rPh sb="0" eb="2">
      <t>ギョウム</t>
    </rPh>
    <phoneticPr fontId="14"/>
  </si>
  <si>
    <t>消費税等相当額</t>
    <rPh sb="0" eb="3">
      <t>ショウヒゼイ</t>
    </rPh>
    <rPh sb="3" eb="4">
      <t>ナド</t>
    </rPh>
    <rPh sb="4" eb="6">
      <t>ソウトウ</t>
    </rPh>
    <rPh sb="6" eb="7">
      <t>ガク</t>
    </rPh>
    <phoneticPr fontId="14"/>
  </si>
  <si>
    <t>7</t>
  </si>
  <si>
    <t>=R[-4]C+R[-10]C+R[-8]C</t>
  </si>
  <si>
    <t>業務委託費</t>
    <rPh sb="0" eb="2">
      <t>ギョウム</t>
    </rPh>
    <rPh sb="2" eb="4">
      <t>イタク</t>
    </rPh>
    <rPh sb="4" eb="5">
      <t>ヒ</t>
    </rPh>
    <phoneticPr fontId="4"/>
  </si>
  <si>
    <t xml:space="preserve">
　配水管布設替実施設計　　 　N=1式 
　</t>
    <rPh sb="2" eb="5">
      <t>ハイスイカン</t>
    </rPh>
    <rPh sb="5" eb="7">
      <t>フセツ</t>
    </rPh>
    <rPh sb="7" eb="8">
      <t>カ</t>
    </rPh>
    <rPh sb="8" eb="10">
      <t>ジッシ</t>
    </rPh>
    <rPh sb="10" eb="12">
      <t>セッケイ</t>
    </rPh>
    <rPh sb="19" eb="20">
      <t>シキ</t>
    </rPh>
    <phoneticPr fontId="14"/>
  </si>
  <si>
    <t>配水管布設替詳細設計</t>
    <rPh sb="0" eb="3">
      <t>ハイスイカン</t>
    </rPh>
    <rPh sb="3" eb="6">
      <t>フセツカ</t>
    </rPh>
    <rPh sb="6" eb="8">
      <t>ショウサイ</t>
    </rPh>
    <rPh sb="8" eb="10">
      <t>セッケイ</t>
    </rPh>
    <phoneticPr fontId="4"/>
  </si>
  <si>
    <t>直接原価</t>
    <rPh sb="0" eb="2">
      <t>チョクセツ</t>
    </rPh>
    <rPh sb="2" eb="4">
      <t>ゲンカ</t>
    </rPh>
    <phoneticPr fontId="14"/>
  </si>
  <si>
    <t>重要給水施設　配水管布設替実施設計業務委託</t>
    <rPh sb="0" eb="2">
      <t>ジュウヨウ</t>
    </rPh>
    <rPh sb="2" eb="4">
      <t>キュウスイ</t>
    </rPh>
    <rPh sb="4" eb="6">
      <t>シセツ</t>
    </rPh>
    <rPh sb="7" eb="10">
      <t>ハイスイカン</t>
    </rPh>
    <rPh sb="10" eb="12">
      <t>フセツ</t>
    </rPh>
    <rPh sb="12" eb="13">
      <t>カ</t>
    </rPh>
    <rPh sb="13" eb="15">
      <t>ジッシ</t>
    </rPh>
    <rPh sb="15" eb="17">
      <t>セッケイ</t>
    </rPh>
    <rPh sb="17" eb="19">
      <t>ギョウム</t>
    </rPh>
    <rPh sb="19" eb="21">
      <t>イタク</t>
    </rPh>
    <phoneticPr fontId="4"/>
  </si>
  <si>
    <t>勝山市　野向町聖丸　地係</t>
    <rPh sb="4" eb="6">
      <t>ノム</t>
    </rPh>
    <rPh sb="6" eb="7">
      <t>マチ</t>
    </rPh>
    <rPh sb="7" eb="9">
      <t>ヒジリマル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</si>
</sst>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@\ "/>
    <numFmt numFmtId="177" formatCode="0.000_ "/>
    <numFmt numFmtId="178" formatCode="0.000"/>
    <numFmt numFmtId="179" formatCode="#,##0_ "/>
    <numFmt numFmtId="180" formatCode="0.00_ "/>
    <numFmt numFmtId="181" formatCode="0_ "/>
    <numFmt numFmtId="182" formatCode="0.####&quot;km2当り&quot;"/>
  </numFmts>
  <fonts count="15">
    <font>
      <sz val="9"/>
      <color auto="1"/>
      <name val="ＭＳ ゴシック"/>
      <family val="3"/>
    </font>
    <font>
      <sz val="9"/>
      <color auto="1"/>
      <name val="ＭＳ ゴシック"/>
      <family val="3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ゴシック"/>
      <family val="3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4"/>
      <color auto="1"/>
      <name val="ＭＳ ゴシック"/>
      <family val="3"/>
    </font>
    <font>
      <b/>
      <sz val="16"/>
      <color auto="1"/>
      <name val="ＭＳ 明朝"/>
      <family val="1"/>
    </font>
    <font>
      <b/>
      <sz val="20"/>
      <color auto="1"/>
      <name val="ＭＳ 明朝"/>
      <family val="1"/>
    </font>
    <font>
      <b/>
      <sz val="16"/>
      <color auto="1"/>
      <name val="ＭＳ ゴシック"/>
      <family val="3"/>
    </font>
    <font>
      <sz val="6"/>
      <color auto="1"/>
      <name val="游ゴシック"/>
      <family val="3"/>
    </font>
    <font>
      <sz val="9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49" fontId="5" fillId="0" borderId="0" xfId="0" applyNumberFormat="1" applyFont="1" applyAlignment="1"/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centerContinuous" vertical="center"/>
    </xf>
    <xf numFmtId="49" fontId="6" fillId="0" borderId="4" xfId="0" applyNumberFormat="1" applyFont="1" applyBorder="1" applyAlignment="1">
      <alignment horizontal="centerContinuous" vertical="center"/>
    </xf>
    <xf numFmtId="49" fontId="6" fillId="0" borderId="5" xfId="0" applyNumberFormat="1" applyFont="1" applyBorder="1" applyAlignment="1">
      <alignment horizontal="centerContinuous" vertical="center"/>
    </xf>
    <xf numFmtId="49" fontId="6" fillId="0" borderId="6" xfId="0" applyNumberFormat="1" applyFont="1" applyBorder="1" applyAlignment="1">
      <alignment horizontal="centerContinuous" vertical="center"/>
    </xf>
    <xf numFmtId="49" fontId="5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7" fillId="0" borderId="7" xfId="0" applyNumberFormat="1" applyFont="1" applyBorder="1" applyAlignment="1">
      <alignment horizontal="centerContinuous" vertical="center"/>
    </xf>
    <xf numFmtId="49" fontId="5" fillId="0" borderId="4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Continuous" vertical="center"/>
    </xf>
    <xf numFmtId="49" fontId="6" fillId="0" borderId="0" xfId="0" applyNumberFormat="1" applyFont="1" applyBorder="1" applyAlignment="1">
      <alignment horizontal="centerContinuous" vertical="center"/>
    </xf>
    <xf numFmtId="49" fontId="6" fillId="0" borderId="12" xfId="0" applyNumberFormat="1" applyFont="1" applyBorder="1" applyAlignment="1">
      <alignment horizontal="centerContinuous" vertical="center"/>
    </xf>
    <xf numFmtId="49" fontId="6" fillId="0" borderId="13" xfId="0" applyNumberFormat="1" applyFont="1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49" fontId="5" fillId="0" borderId="14" xfId="0" applyNumberFormat="1" applyFont="1" applyBorder="1" applyAlignment="1">
      <alignment horizontal="centerContinuous" vertical="center"/>
    </xf>
    <xf numFmtId="49" fontId="5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vertical="top" wrapText="1"/>
    </xf>
    <xf numFmtId="49" fontId="5" fillId="0" borderId="15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top"/>
    </xf>
    <xf numFmtId="0" fontId="9" fillId="0" borderId="10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Continuous" vertical="center"/>
    </xf>
    <xf numFmtId="49" fontId="6" fillId="0" borderId="17" xfId="0" applyNumberFormat="1" applyFont="1" applyBorder="1" applyAlignment="1">
      <alignment horizontal="centerContinuous" vertical="center"/>
    </xf>
    <xf numFmtId="49" fontId="6" fillId="0" borderId="18" xfId="0" applyNumberFormat="1" applyFont="1" applyBorder="1" applyAlignment="1">
      <alignment horizontal="centerContinuous" vertical="center"/>
    </xf>
    <xf numFmtId="49" fontId="6" fillId="0" borderId="19" xfId="0" applyNumberFormat="1" applyFont="1" applyBorder="1" applyAlignment="1">
      <alignment horizontal="centerContinuous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indent="1"/>
    </xf>
    <xf numFmtId="49" fontId="6" fillId="0" borderId="21" xfId="0" applyNumberFormat="1" applyFont="1" applyBorder="1" applyAlignment="1">
      <alignment horizontal="left" vertical="center" indent="1"/>
    </xf>
    <xf numFmtId="49" fontId="6" fillId="0" borderId="22" xfId="0" applyNumberFormat="1" applyFont="1" applyBorder="1" applyAlignment="1">
      <alignment horizontal="left" vertical="center" indent="1"/>
    </xf>
    <xf numFmtId="38" fontId="10" fillId="0" borderId="21" xfId="0" applyNumberFormat="1" applyFont="1" applyBorder="1" applyAlignment="1">
      <alignment horizontal="right" vertical="center"/>
    </xf>
    <xf numFmtId="38" fontId="10" fillId="0" borderId="23" xfId="0" applyNumberFormat="1" applyFont="1" applyBorder="1" applyAlignment="1">
      <alignment horizontal="right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horizontal="left" vertical="center" indent="1"/>
    </xf>
    <xf numFmtId="49" fontId="6" fillId="0" borderId="13" xfId="0" applyNumberFormat="1" applyFont="1" applyBorder="1" applyAlignment="1">
      <alignment horizontal="left" vertical="center" indent="1"/>
    </xf>
    <xf numFmtId="38" fontId="10" fillId="0" borderId="12" xfId="0" applyNumberFormat="1" applyFont="1" applyBorder="1" applyAlignment="1">
      <alignment horizontal="right" vertical="center"/>
    </xf>
    <xf numFmtId="38" fontId="10" fillId="0" borderId="10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left" vertical="center" indent="1"/>
    </xf>
    <xf numFmtId="49" fontId="6" fillId="0" borderId="19" xfId="0" applyNumberFormat="1" applyFont="1" applyBorder="1" applyAlignment="1">
      <alignment horizontal="left" vertical="center" indent="1"/>
    </xf>
    <xf numFmtId="38" fontId="10" fillId="0" borderId="12" xfId="0" applyNumberFormat="1" applyFont="1" applyBorder="1" applyAlignment="1">
      <alignment horizontal="left" vertical="center"/>
    </xf>
    <xf numFmtId="38" fontId="10" fillId="0" borderId="10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centerContinuous" vertical="center"/>
    </xf>
    <xf numFmtId="49" fontId="6" fillId="0" borderId="22" xfId="0" applyNumberFormat="1" applyFont="1" applyBorder="1" applyAlignment="1">
      <alignment horizontal="centerContinuous" vertical="center"/>
    </xf>
    <xf numFmtId="0" fontId="0" fillId="0" borderId="12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/>
    <xf numFmtId="0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49" fontId="6" fillId="0" borderId="13" xfId="0" applyNumberFormat="1" applyFont="1" applyBorder="1" applyAlignment="1">
      <alignment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centerContinuous" vertical="center"/>
    </xf>
    <xf numFmtId="49" fontId="5" fillId="0" borderId="23" xfId="0" applyNumberFormat="1" applyFont="1" applyBorder="1" applyAlignment="1">
      <alignment vertical="center"/>
    </xf>
    <xf numFmtId="0" fontId="0" fillId="0" borderId="31" xfId="0" applyNumberFormat="1" applyFont="1" applyBorder="1" applyAlignment="1">
      <alignment horizontal="centerContinuous" vertical="center"/>
    </xf>
    <xf numFmtId="0" fontId="0" fillId="0" borderId="32" xfId="0" applyNumberFormat="1" applyFont="1" applyBorder="1" applyAlignment="1">
      <alignment vertical="center"/>
    </xf>
    <xf numFmtId="49" fontId="6" fillId="0" borderId="33" xfId="0" applyNumberFormat="1" applyFont="1" applyBorder="1" applyAlignment="1">
      <alignment vertical="center"/>
    </xf>
    <xf numFmtId="49" fontId="6" fillId="0" borderId="34" xfId="0" applyNumberFormat="1" applyFont="1" applyBorder="1" applyAlignment="1">
      <alignment vertical="center"/>
    </xf>
    <xf numFmtId="49" fontId="6" fillId="0" borderId="35" xfId="0" applyNumberFormat="1" applyFont="1" applyBorder="1" applyAlignment="1">
      <alignment vertical="center"/>
    </xf>
    <xf numFmtId="49" fontId="5" fillId="0" borderId="33" xfId="0" applyNumberFormat="1" applyFont="1" applyBorder="1" applyAlignment="1">
      <alignment vertical="center"/>
    </xf>
    <xf numFmtId="49" fontId="5" fillId="0" borderId="36" xfId="0" applyNumberFormat="1" applyFont="1" applyBorder="1" applyAlignment="1">
      <alignment horizontal="centerContinuous" vertical="center"/>
    </xf>
    <xf numFmtId="49" fontId="5" fillId="0" borderId="37" xfId="0" applyNumberFormat="1" applyFont="1" applyBorder="1" applyAlignment="1">
      <alignment vertical="center"/>
    </xf>
    <xf numFmtId="0" fontId="6" fillId="0" borderId="0" xfId="0" applyNumberFormat="1" applyFont="1" applyFill="1" applyAlignment="1"/>
    <xf numFmtId="38" fontId="6" fillId="0" borderId="0" xfId="12" applyNumberFormat="1" applyFont="1" applyFill="1" applyAlignment="1"/>
    <xf numFmtId="0" fontId="6" fillId="0" borderId="1" xfId="0" applyNumberFormat="1" applyFont="1" applyFill="1" applyBorder="1" applyAlignment="1"/>
    <xf numFmtId="0" fontId="6" fillId="0" borderId="4" xfId="0" applyNumberFormat="1" applyFont="1" applyFill="1" applyBorder="1" applyAlignment="1"/>
    <xf numFmtId="0" fontId="6" fillId="0" borderId="7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top"/>
    </xf>
    <xf numFmtId="0" fontId="6" fillId="0" borderId="5" xfId="0" applyNumberFormat="1" applyFont="1" applyFill="1" applyBorder="1" applyAlignment="1">
      <alignment horizontal="left" vertical="top"/>
    </xf>
    <xf numFmtId="0" fontId="6" fillId="0" borderId="6" xfId="0" applyNumberFormat="1" applyFont="1" applyFill="1" applyBorder="1" applyAlignment="1">
      <alignment horizontal="left" vertical="top"/>
    </xf>
    <xf numFmtId="0" fontId="6" fillId="0" borderId="8" xfId="0" applyNumberFormat="1" applyFont="1" applyFill="1" applyBorder="1" applyAlignment="1">
      <alignment horizontal="left" vertical="top"/>
    </xf>
    <xf numFmtId="0" fontId="6" fillId="0" borderId="7" xfId="0" applyNumberFormat="1" applyFont="1" applyFill="1" applyBorder="1" applyAlignment="1">
      <alignment horizontal="centerContinuous" vertical="center"/>
    </xf>
    <xf numFmtId="0" fontId="6" fillId="0" borderId="9" xfId="0" applyNumberFormat="1" applyFont="1" applyFill="1" applyBorder="1" applyAlignment="1"/>
    <xf numFmtId="0" fontId="6" fillId="0" borderId="14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12" xfId="0" applyNumberFormat="1" applyFont="1" applyFill="1" applyBorder="1" applyAlignment="1">
      <alignment horizontal="left" vertical="top"/>
    </xf>
    <xf numFmtId="0" fontId="6" fillId="0" borderId="13" xfId="0" applyNumberFormat="1" applyFont="1" applyFill="1" applyBorder="1" applyAlignment="1">
      <alignment horizontal="left" vertical="top"/>
    </xf>
    <xf numFmtId="0" fontId="6" fillId="0" borderId="15" xfId="0" applyNumberFormat="1" applyFont="1" applyFill="1" applyBorder="1" applyAlignment="1">
      <alignment horizontal="left" vertical="top"/>
    </xf>
    <xf numFmtId="0" fontId="6" fillId="0" borderId="14" xfId="0" applyNumberFormat="1" applyFont="1" applyFill="1" applyBorder="1" applyAlignment="1">
      <alignment horizontal="centerContinuous" vertical="center"/>
    </xf>
    <xf numFmtId="38" fontId="6" fillId="0" borderId="13" xfId="0" applyNumberFormat="1" applyFont="1" applyFill="1" applyBorder="1" applyAlignment="1">
      <alignment horizontal="left" vertical="top"/>
    </xf>
    <xf numFmtId="49" fontId="6" fillId="0" borderId="9" xfId="0" applyNumberFormat="1" applyFont="1" applyFill="1" applyBorder="1" applyAlignment="1">
      <alignment vertical="top" wrapText="1"/>
    </xf>
    <xf numFmtId="0" fontId="6" fillId="0" borderId="3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vertical="top" wrapText="1"/>
    </xf>
    <xf numFmtId="0" fontId="6" fillId="0" borderId="13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/>
    </xf>
    <xf numFmtId="49" fontId="6" fillId="0" borderId="13" xfId="0" applyNumberFormat="1" applyFont="1" applyFill="1" applyBorder="1" applyAlignment="1">
      <alignment vertical="top" wrapText="1"/>
    </xf>
    <xf numFmtId="49" fontId="6" fillId="0" borderId="15" xfId="0" applyNumberFormat="1" applyFont="1" applyFill="1" applyBorder="1" applyAlignment="1">
      <alignment vertical="top" wrapText="1"/>
    </xf>
    <xf numFmtId="49" fontId="6" fillId="0" borderId="14" xfId="0" applyNumberFormat="1" applyFont="1" applyFill="1" applyBorder="1" applyAlignment="1">
      <alignment horizontal="centerContinuous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6" fillId="0" borderId="39" xfId="0" applyNumberFormat="1" applyFont="1" applyFill="1" applyBorder="1" applyAlignment="1">
      <alignment horizontal="center" vertical="center"/>
    </xf>
    <xf numFmtId="49" fontId="6" fillId="0" borderId="40" xfId="0" applyNumberFormat="1" applyFont="1" applyFill="1" applyBorder="1" applyAlignment="1">
      <alignment horizontal="center" wrapText="1"/>
    </xf>
    <xf numFmtId="49" fontId="6" fillId="0" borderId="41" xfId="0" applyNumberFormat="1" applyFont="1" applyFill="1" applyBorder="1" applyAlignment="1">
      <alignment horizontal="center" wrapText="1"/>
    </xf>
    <xf numFmtId="0" fontId="6" fillId="0" borderId="42" xfId="0" applyNumberFormat="1" applyFont="1" applyFill="1" applyBorder="1" applyAlignment="1">
      <alignment horizontal="center" wrapText="1"/>
    </xf>
    <xf numFmtId="0" fontId="6" fillId="0" borderId="40" xfId="0" applyNumberFormat="1" applyFont="1" applyFill="1" applyBorder="1" applyAlignment="1">
      <alignment horizontal="center" wrapText="1"/>
    </xf>
    <xf numFmtId="49" fontId="6" fillId="0" borderId="42" xfId="0" applyNumberFormat="1" applyFont="1" applyFill="1" applyBorder="1" applyAlignment="1">
      <alignment horizontal="center" wrapText="1"/>
    </xf>
    <xf numFmtId="49" fontId="6" fillId="0" borderId="43" xfId="0" applyNumberFormat="1" applyFont="1" applyFill="1" applyBorder="1" applyAlignment="1">
      <alignment horizontal="center" wrapText="1"/>
    </xf>
    <xf numFmtId="49" fontId="12" fillId="0" borderId="9" xfId="0" applyNumberFormat="1" applyFont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8" fontId="6" fillId="0" borderId="12" xfId="0" applyNumberFormat="1" applyFont="1" applyFill="1" applyBorder="1" applyAlignment="1">
      <alignment horizontal="right"/>
    </xf>
    <xf numFmtId="177" fontId="6" fillId="0" borderId="13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6" fillId="0" borderId="13" xfId="0" applyNumberFormat="1" applyFont="1" applyFill="1" applyBorder="1" applyAlignment="1">
      <alignment horizontal="right"/>
    </xf>
    <xf numFmtId="178" fontId="6" fillId="0" borderId="15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 applyAlignment="1">
      <alignment horizontal="right"/>
    </xf>
    <xf numFmtId="176" fontId="6" fillId="0" borderId="15" xfId="0" applyNumberFormat="1" applyFont="1" applyFill="1" applyBorder="1" applyAlignment="1">
      <alignment horizontal="right"/>
    </xf>
    <xf numFmtId="176" fontId="6" fillId="0" borderId="40" xfId="0" applyNumberFormat="1" applyFont="1" applyFill="1" applyBorder="1" applyAlignment="1">
      <alignment horizontal="right"/>
    </xf>
    <xf numFmtId="176" fontId="6" fillId="0" borderId="41" xfId="0" applyNumberFormat="1" applyFont="1" applyFill="1" applyBorder="1" applyAlignment="1">
      <alignment horizontal="right"/>
    </xf>
    <xf numFmtId="179" fontId="6" fillId="0" borderId="42" xfId="0" applyNumberFormat="1" applyFont="1" applyFill="1" applyBorder="1" applyAlignment="1">
      <alignment horizontal="right"/>
    </xf>
    <xf numFmtId="0" fontId="6" fillId="0" borderId="40" xfId="0" applyNumberFormat="1" applyFont="1" applyFill="1" applyBorder="1" applyAlignment="1">
      <alignment horizontal="right"/>
    </xf>
    <xf numFmtId="3" fontId="6" fillId="0" borderId="40" xfId="0" applyNumberFormat="1" applyFont="1" applyFill="1" applyBorder="1" applyAlignment="1">
      <alignment horizontal="right"/>
    </xf>
    <xf numFmtId="3" fontId="6" fillId="0" borderId="42" xfId="0" applyNumberFormat="1" applyFont="1" applyFill="1" applyBorder="1" applyAlignment="1">
      <alignment horizontal="right"/>
    </xf>
    <xf numFmtId="176" fontId="6" fillId="0" borderId="42" xfId="0" applyNumberFormat="1" applyFont="1" applyFill="1" applyBorder="1" applyAlignment="1">
      <alignment horizontal="right"/>
    </xf>
    <xf numFmtId="176" fontId="6" fillId="0" borderId="43" xfId="0" applyNumberFormat="1" applyFont="1" applyFill="1" applyBorder="1" applyAlignment="1">
      <alignment horizontal="right"/>
    </xf>
    <xf numFmtId="49" fontId="6" fillId="0" borderId="44" xfId="0" applyNumberFormat="1" applyFont="1" applyFill="1" applyBorder="1" applyAlignment="1">
      <alignment horizontal="center" vertical="center"/>
    </xf>
    <xf numFmtId="176" fontId="6" fillId="0" borderId="45" xfId="0" applyNumberFormat="1" applyFont="1" applyFill="1" applyBorder="1" applyAlignment="1">
      <alignment horizontal="right"/>
    </xf>
    <xf numFmtId="3" fontId="6" fillId="0" borderId="22" xfId="12" applyNumberFormat="1" applyFont="1" applyFill="1" applyBorder="1" applyAlignment="1">
      <alignment horizontal="right"/>
    </xf>
    <xf numFmtId="176" fontId="6" fillId="0" borderId="21" xfId="0" applyNumberFormat="1" applyFont="1" applyFill="1" applyBorder="1" applyAlignment="1">
      <alignment horizontal="right"/>
    </xf>
    <xf numFmtId="3" fontId="6" fillId="0" borderId="46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/>
    <xf numFmtId="49" fontId="6" fillId="0" borderId="12" xfId="0" applyNumberFormat="1" applyFont="1" applyFill="1" applyBorder="1" applyAlignment="1"/>
    <xf numFmtId="49" fontId="6" fillId="0" borderId="13" xfId="0" applyNumberFormat="1" applyFont="1" applyFill="1" applyBorder="1" applyAlignment="1"/>
    <xf numFmtId="49" fontId="6" fillId="0" borderId="15" xfId="0" applyNumberFormat="1" applyFont="1" applyFill="1" applyBorder="1" applyAlignment="1"/>
    <xf numFmtId="38" fontId="6" fillId="0" borderId="9" xfId="12" applyNumberFormat="1" applyFont="1" applyFill="1" applyBorder="1" applyAlignment="1"/>
    <xf numFmtId="38" fontId="6" fillId="0" borderId="0" xfId="12" applyNumberFormat="1" applyFont="1" applyFill="1" applyBorder="1" applyAlignment="1">
      <alignment vertical="top" wrapText="1"/>
    </xf>
    <xf numFmtId="49" fontId="6" fillId="0" borderId="38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right"/>
    </xf>
    <xf numFmtId="176" fontId="6" fillId="0" borderId="19" xfId="12" applyNumberFormat="1" applyFont="1" applyFill="1" applyBorder="1" applyAlignment="1">
      <alignment horizontal="right"/>
    </xf>
    <xf numFmtId="176" fontId="6" fillId="0" borderId="18" xfId="0" applyNumberFormat="1" applyFont="1" applyFill="1" applyBorder="1" applyAlignment="1">
      <alignment horizontal="right"/>
    </xf>
    <xf numFmtId="176" fontId="6" fillId="0" borderId="47" xfId="0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/>
    <xf numFmtId="38" fontId="6" fillId="0" borderId="0" xfId="12" applyFont="1" applyFill="1" applyBorder="1" applyAlignment="1">
      <alignment horizontal="right"/>
    </xf>
    <xf numFmtId="3" fontId="6" fillId="0" borderId="13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6" fillId="0" borderId="12" xfId="0" applyNumberFormat="1" applyFont="1" applyFill="1" applyBorder="1" applyAlignment="1">
      <alignment horizontal="right"/>
    </xf>
    <xf numFmtId="38" fontId="6" fillId="0" borderId="13" xfId="12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horizontal="right"/>
    </xf>
    <xf numFmtId="38" fontId="6" fillId="0" borderId="47" xfId="12" applyFont="1" applyFill="1" applyBorder="1" applyAlignment="1">
      <alignment horizontal="right"/>
    </xf>
    <xf numFmtId="49" fontId="6" fillId="0" borderId="48" xfId="0" applyNumberFormat="1" applyFont="1" applyFill="1" applyBorder="1" applyAlignment="1">
      <alignment horizontal="right" vertical="top"/>
    </xf>
    <xf numFmtId="49" fontId="6" fillId="0" borderId="33" xfId="0" applyNumberFormat="1" applyFont="1" applyFill="1" applyBorder="1" applyAlignment="1">
      <alignment horizontal="right" vertical="top"/>
    </xf>
    <xf numFmtId="49" fontId="6" fillId="0" borderId="49" xfId="0" applyNumberFormat="1" applyFont="1" applyFill="1" applyBorder="1" applyAlignment="1">
      <alignment horizontal="center" vertical="center"/>
    </xf>
    <xf numFmtId="49" fontId="6" fillId="0" borderId="50" xfId="0" applyNumberFormat="1" applyFont="1" applyFill="1" applyBorder="1" applyAlignment="1">
      <alignment vertical="top" wrapText="1"/>
    </xf>
    <xf numFmtId="49" fontId="6" fillId="0" borderId="51" xfId="0" applyNumberFormat="1" applyFont="1" applyFill="1" applyBorder="1" applyAlignment="1">
      <alignment vertical="top" wrapText="1"/>
    </xf>
    <xf numFmtId="49" fontId="6" fillId="0" borderId="52" xfId="0" applyNumberFormat="1" applyFont="1" applyFill="1" applyBorder="1" applyAlignment="1">
      <alignment vertical="top" wrapText="1"/>
    </xf>
    <xf numFmtId="49" fontId="6" fillId="0" borderId="53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/>
    <xf numFmtId="38" fontId="6" fillId="0" borderId="0" xfId="12" applyFont="1" applyFill="1" applyBorder="1" applyAlignment="1"/>
    <xf numFmtId="49" fontId="6" fillId="0" borderId="1" xfId="0" applyNumberFormat="1" applyFont="1" applyFill="1" applyBorder="1" applyAlignment="1">
      <alignment vertical="top" wrapText="1"/>
    </xf>
    <xf numFmtId="49" fontId="6" fillId="0" borderId="4" xfId="0" applyNumberFormat="1" applyFont="1" applyFill="1" applyBorder="1" applyAlignment="1">
      <alignment vertical="top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vertical="top" wrapText="1"/>
    </xf>
    <xf numFmtId="49" fontId="6" fillId="0" borderId="6" xfId="0" applyNumberFormat="1" applyFont="1" applyFill="1" applyBorder="1" applyAlignment="1">
      <alignment vertical="top" wrapText="1"/>
    </xf>
    <xf numFmtId="49" fontId="6" fillId="0" borderId="8" xfId="0" applyNumberFormat="1" applyFont="1" applyFill="1" applyBorder="1" applyAlignment="1">
      <alignment vertical="top" wrapText="1"/>
    </xf>
    <xf numFmtId="179" fontId="6" fillId="0" borderId="40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9" fontId="6" fillId="0" borderId="19" xfId="0" applyNumberFormat="1" applyFont="1" applyFill="1" applyBorder="1" applyAlignment="1">
      <alignment horizontal="right"/>
    </xf>
    <xf numFmtId="179" fontId="6" fillId="0" borderId="13" xfId="0" applyNumberFormat="1" applyFont="1" applyFill="1" applyBorder="1" applyAlignment="1">
      <alignment horizontal="right"/>
    </xf>
    <xf numFmtId="0" fontId="6" fillId="0" borderId="4" xfId="0" applyFont="1" applyBorder="1" applyAlignment="1">
      <alignment vertical="top" wrapText="1"/>
    </xf>
    <xf numFmtId="177" fontId="6" fillId="0" borderId="12" xfId="0" applyNumberFormat="1" applyFont="1" applyFill="1" applyBorder="1" applyAlignment="1">
      <alignment horizontal="right"/>
    </xf>
    <xf numFmtId="177" fontId="6" fillId="0" borderId="42" xfId="0" applyNumberFormat="1" applyFont="1" applyBorder="1" applyAlignment="1">
      <alignment horizontal="right"/>
    </xf>
    <xf numFmtId="180" fontId="6" fillId="0" borderId="12" xfId="0" applyNumberFormat="1" applyFont="1" applyFill="1" applyBorder="1" applyAlignment="1">
      <alignment horizontal="right"/>
    </xf>
    <xf numFmtId="180" fontId="6" fillId="0" borderId="13" xfId="0" applyNumberFormat="1" applyFont="1" applyFill="1" applyBorder="1" applyAlignment="1">
      <alignment horizontal="right"/>
    </xf>
    <xf numFmtId="0" fontId="6" fillId="0" borderId="41" xfId="0" applyFont="1" applyBorder="1" applyAlignment="1">
      <alignment horizontal="right"/>
    </xf>
    <xf numFmtId="0" fontId="6" fillId="0" borderId="42" xfId="0" applyFont="1" applyBorder="1" applyAlignment="1">
      <alignment horizontal="right"/>
    </xf>
    <xf numFmtId="49" fontId="6" fillId="0" borderId="0" xfId="0" applyNumberFormat="1" applyFont="1" applyBorder="1"/>
    <xf numFmtId="49" fontId="6" fillId="0" borderId="12" xfId="0" applyNumberFormat="1" applyFont="1" applyBorder="1"/>
    <xf numFmtId="49" fontId="6" fillId="0" borderId="13" xfId="0" applyNumberFormat="1" applyFont="1" applyBorder="1"/>
    <xf numFmtId="0" fontId="6" fillId="0" borderId="12" xfId="0" applyFont="1" applyBorder="1"/>
    <xf numFmtId="0" fontId="6" fillId="0" borderId="13" xfId="0" applyFont="1" applyBorder="1"/>
    <xf numFmtId="49" fontId="6" fillId="0" borderId="15" xfId="0" applyNumberFormat="1" applyFont="1" applyBorder="1"/>
    <xf numFmtId="49" fontId="6" fillId="0" borderId="9" xfId="0" applyNumberFormat="1" applyFont="1" applyBorder="1"/>
    <xf numFmtId="49" fontId="6" fillId="0" borderId="0" xfId="0" applyNumberFormat="1" applyFont="1" applyBorder="1" applyAlignment="1">
      <alignment horizontal="right" vertical="top" wrapText="1"/>
    </xf>
    <xf numFmtId="181" fontId="6" fillId="0" borderId="12" xfId="0" applyNumberFormat="1" applyFont="1" applyBorder="1" applyAlignment="1">
      <alignment horizontal="right"/>
    </xf>
    <xf numFmtId="181" fontId="6" fillId="0" borderId="0" xfId="0" applyNumberFormat="1" applyFont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182" fontId="6" fillId="0" borderId="33" xfId="0" applyNumberFormat="1" applyFont="1" applyBorder="1" applyAlignment="1">
      <alignment horizontal="right" vertical="top"/>
    </xf>
    <xf numFmtId="10" fontId="6" fillId="0" borderId="52" xfId="1" applyNumberFormat="1" applyFont="1" applyFill="1" applyBorder="1" applyAlignment="1">
      <alignment horizontal="left" vertical="top" wrapText="1"/>
    </xf>
    <xf numFmtId="0" fontId="6" fillId="0" borderId="51" xfId="0" applyNumberFormat="1" applyFont="1" applyFill="1" applyBorder="1" applyAlignment="1">
      <alignment vertical="top" wrapText="1"/>
    </xf>
    <xf numFmtId="10" fontId="6" fillId="0" borderId="51" xfId="1" applyNumberFormat="1" applyFont="1" applyFill="1" applyBorder="1" applyAlignment="1">
      <alignment horizontal="left" vertical="top" wrapText="1"/>
    </xf>
    <xf numFmtId="10" fontId="6" fillId="0" borderId="50" xfId="1" applyNumberFormat="1" applyFont="1" applyFill="1" applyBorder="1" applyAlignment="1">
      <alignment horizontal="left" vertical="top" wrapText="1"/>
    </xf>
    <xf numFmtId="0" fontId="6" fillId="0" borderId="0" xfId="0" applyFont="1" applyBorder="1"/>
    <xf numFmtId="10" fontId="6" fillId="0" borderId="0" xfId="0" applyNumberFormat="1" applyFont="1" applyBorder="1"/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/>
    <xf numFmtId="10" fontId="6" fillId="0" borderId="56" xfId="0" applyNumberFormat="1" applyFont="1" applyBorder="1"/>
    <xf numFmtId="9" fontId="6" fillId="0" borderId="56" xfId="0" applyNumberFormat="1" applyFont="1" applyBorder="1"/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5" xfId="1" quotePrefix="1" applyNumberFormat="1" applyFont="1" applyFill="1" applyBorder="1" applyAlignment="1">
      <alignment horizontal="center" vertical="center"/>
    </xf>
    <xf numFmtId="0" fontId="6" fillId="0" borderId="55" xfId="1" applyNumberFormat="1" applyFont="1" applyFill="1" applyBorder="1" applyAlignment="1">
      <alignment horizontal="center" vertical="center"/>
    </xf>
    <xf numFmtId="3" fontId="6" fillId="0" borderId="0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180" fontId="6" fillId="2" borderId="10" xfId="0" applyNumberFormat="1" applyFont="1" applyFill="1" applyBorder="1"/>
  </cellXfs>
  <cellStyles count="13">
    <cellStyle name="パーセント 2" xfId="1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3 2" xfId="7"/>
    <cellStyle name="標準 3_標準書式" xfId="8"/>
    <cellStyle name="標準 4" xfId="9"/>
    <cellStyle name="標準 5" xfId="10"/>
    <cellStyle name="標準 6" xfId="11"/>
    <cellStyle name="桁区切り" xfId="12" builtinId="6"/>
  </cellStyle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xmlns="http://schemas.openxmlformats.org/spreadsheetml/2006/main" xmlns:x14="http://schemas.microsoft.com/office/spreadsheetml/2009/9/main" xmlns:r="http://schemas.openxmlformats.org/officeDocument/2006/relationships" xmlns:mc="http://schemas.openxmlformats.org/markup-compatibility/2006" xmlns:x14ac="http://schemas.microsoft.com/office/spreadsheetml/2009/9/ac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x15="http://schemas.microsoft.com/office/spreadsheetml/2010/11/main" xmlns:r="http://schemas.openxmlformats.org/officeDocument/2006/relationships" xmlns:mc="http://schemas.openxmlformats.org/markup-compatibility/2006" xmlns:x14ac="http://schemas.microsoft.com/office/spreadsheetml/2009/9/ac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2"/>
  <sheetViews>
    <sheetView view="pageBreakPreview" zoomScale="60" workbookViewId="0">
      <selection activeCell="U11" sqref="U11"/>
    </sheetView>
  </sheetViews>
  <sheetFormatPr defaultRowHeight="10.8"/>
  <cols>
    <col min="1" max="1" width="3.33203125" style="1" customWidth="1"/>
    <col min="2" max="3" width="6.6640625" style="1" customWidth="1"/>
    <col min="4" max="5" width="3.33203125" style="1" customWidth="1"/>
    <col min="6" max="6" width="42.5" style="1" customWidth="1"/>
    <col min="7" max="7" width="20" style="1" customWidth="1"/>
    <col min="8" max="8" width="15.83203125" style="1" customWidth="1"/>
    <col min="9" max="9" width="4.1640625" style="1" customWidth="1"/>
    <col min="10" max="10" width="7.5" style="1" customWidth="1"/>
    <col min="11" max="14" width="11.6640625" style="1" customWidth="1"/>
    <col min="15" max="15" width="8.33203125" style="1" customWidth="1"/>
    <col min="16" max="16" width="3.33203125" style="1" customWidth="1"/>
    <col min="17" max="256" width="9.33203125" style="1" customWidth="1"/>
    <col min="257" max="257" width="3.33203125" style="1" customWidth="1"/>
    <col min="258" max="259" width="6.6640625" style="1" customWidth="1"/>
    <col min="260" max="261" width="3.33203125" style="1" customWidth="1"/>
    <col min="262" max="262" width="42.5" style="1" customWidth="1"/>
    <col min="263" max="263" width="20" style="1" customWidth="1"/>
    <col min="264" max="264" width="15.83203125" style="1" customWidth="1"/>
    <col min="265" max="265" width="4.1640625" style="1" customWidth="1"/>
    <col min="266" max="266" width="7.5" style="1" customWidth="1"/>
    <col min="267" max="270" width="11.6640625" style="1" customWidth="1"/>
    <col min="271" max="271" width="8.33203125" style="1" customWidth="1"/>
    <col min="272" max="272" width="3.33203125" style="1" customWidth="1"/>
    <col min="273" max="512" width="9.33203125" style="1" customWidth="1"/>
    <col min="513" max="513" width="3.33203125" style="1" customWidth="1"/>
    <col min="514" max="515" width="6.6640625" style="1" customWidth="1"/>
    <col min="516" max="517" width="3.33203125" style="1" customWidth="1"/>
    <col min="518" max="518" width="42.5" style="1" customWidth="1"/>
    <col min="519" max="519" width="20" style="1" customWidth="1"/>
    <col min="520" max="520" width="15.83203125" style="1" customWidth="1"/>
    <col min="521" max="521" width="4.1640625" style="1" customWidth="1"/>
    <col min="522" max="522" width="7.5" style="1" customWidth="1"/>
    <col min="523" max="526" width="11.6640625" style="1" customWidth="1"/>
    <col min="527" max="527" width="8.33203125" style="1" customWidth="1"/>
    <col min="528" max="528" width="3.33203125" style="1" customWidth="1"/>
    <col min="529" max="768" width="9.33203125" style="1" customWidth="1"/>
    <col min="769" max="769" width="3.33203125" style="1" customWidth="1"/>
    <col min="770" max="771" width="6.6640625" style="1" customWidth="1"/>
    <col min="772" max="773" width="3.33203125" style="1" customWidth="1"/>
    <col min="774" max="774" width="42.5" style="1" customWidth="1"/>
    <col min="775" max="775" width="20" style="1" customWidth="1"/>
    <col min="776" max="776" width="15.83203125" style="1" customWidth="1"/>
    <col min="777" max="777" width="4.1640625" style="1" customWidth="1"/>
    <col min="778" max="778" width="7.5" style="1" customWidth="1"/>
    <col min="779" max="782" width="11.6640625" style="1" customWidth="1"/>
    <col min="783" max="783" width="8.33203125" style="1" customWidth="1"/>
    <col min="784" max="784" width="3.33203125" style="1" customWidth="1"/>
    <col min="785" max="1024" width="9.33203125" style="1" customWidth="1"/>
    <col min="1025" max="1025" width="3.33203125" style="1" customWidth="1"/>
    <col min="1026" max="1027" width="6.6640625" style="1" customWidth="1"/>
    <col min="1028" max="1029" width="3.33203125" style="1" customWidth="1"/>
    <col min="1030" max="1030" width="42.5" style="1" customWidth="1"/>
    <col min="1031" max="1031" width="20" style="1" customWidth="1"/>
    <col min="1032" max="1032" width="15.83203125" style="1" customWidth="1"/>
    <col min="1033" max="1033" width="4.1640625" style="1" customWidth="1"/>
    <col min="1034" max="1034" width="7.5" style="1" customWidth="1"/>
    <col min="1035" max="1038" width="11.6640625" style="1" customWidth="1"/>
    <col min="1039" max="1039" width="8.33203125" style="1" customWidth="1"/>
    <col min="1040" max="1040" width="3.33203125" style="1" customWidth="1"/>
    <col min="1041" max="1280" width="9.33203125" style="1" customWidth="1"/>
    <col min="1281" max="1281" width="3.33203125" style="1" customWidth="1"/>
    <col min="1282" max="1283" width="6.6640625" style="1" customWidth="1"/>
    <col min="1284" max="1285" width="3.33203125" style="1" customWidth="1"/>
    <col min="1286" max="1286" width="42.5" style="1" customWidth="1"/>
    <col min="1287" max="1287" width="20" style="1" customWidth="1"/>
    <col min="1288" max="1288" width="15.83203125" style="1" customWidth="1"/>
    <col min="1289" max="1289" width="4.1640625" style="1" customWidth="1"/>
    <col min="1290" max="1290" width="7.5" style="1" customWidth="1"/>
    <col min="1291" max="1294" width="11.6640625" style="1" customWidth="1"/>
    <col min="1295" max="1295" width="8.33203125" style="1" customWidth="1"/>
    <col min="1296" max="1296" width="3.33203125" style="1" customWidth="1"/>
    <col min="1297" max="1536" width="9.33203125" style="1" customWidth="1"/>
    <col min="1537" max="1537" width="3.33203125" style="1" customWidth="1"/>
    <col min="1538" max="1539" width="6.6640625" style="1" customWidth="1"/>
    <col min="1540" max="1541" width="3.33203125" style="1" customWidth="1"/>
    <col min="1542" max="1542" width="42.5" style="1" customWidth="1"/>
    <col min="1543" max="1543" width="20" style="1" customWidth="1"/>
    <col min="1544" max="1544" width="15.83203125" style="1" customWidth="1"/>
    <col min="1545" max="1545" width="4.1640625" style="1" customWidth="1"/>
    <col min="1546" max="1546" width="7.5" style="1" customWidth="1"/>
    <col min="1547" max="1550" width="11.6640625" style="1" customWidth="1"/>
    <col min="1551" max="1551" width="8.33203125" style="1" customWidth="1"/>
    <col min="1552" max="1552" width="3.33203125" style="1" customWidth="1"/>
    <col min="1553" max="1792" width="9.33203125" style="1" customWidth="1"/>
    <col min="1793" max="1793" width="3.33203125" style="1" customWidth="1"/>
    <col min="1794" max="1795" width="6.6640625" style="1" customWidth="1"/>
    <col min="1796" max="1797" width="3.33203125" style="1" customWidth="1"/>
    <col min="1798" max="1798" width="42.5" style="1" customWidth="1"/>
    <col min="1799" max="1799" width="20" style="1" customWidth="1"/>
    <col min="1800" max="1800" width="15.83203125" style="1" customWidth="1"/>
    <col min="1801" max="1801" width="4.1640625" style="1" customWidth="1"/>
    <col min="1802" max="1802" width="7.5" style="1" customWidth="1"/>
    <col min="1803" max="1806" width="11.6640625" style="1" customWidth="1"/>
    <col min="1807" max="1807" width="8.33203125" style="1" customWidth="1"/>
    <col min="1808" max="1808" width="3.33203125" style="1" customWidth="1"/>
    <col min="1809" max="2048" width="9.33203125" style="1" customWidth="1"/>
    <col min="2049" max="2049" width="3.33203125" style="1" customWidth="1"/>
    <col min="2050" max="2051" width="6.6640625" style="1" customWidth="1"/>
    <col min="2052" max="2053" width="3.33203125" style="1" customWidth="1"/>
    <col min="2054" max="2054" width="42.5" style="1" customWidth="1"/>
    <col min="2055" max="2055" width="20" style="1" customWidth="1"/>
    <col min="2056" max="2056" width="15.83203125" style="1" customWidth="1"/>
    <col min="2057" max="2057" width="4.1640625" style="1" customWidth="1"/>
    <col min="2058" max="2058" width="7.5" style="1" customWidth="1"/>
    <col min="2059" max="2062" width="11.6640625" style="1" customWidth="1"/>
    <col min="2063" max="2063" width="8.33203125" style="1" customWidth="1"/>
    <col min="2064" max="2064" width="3.33203125" style="1" customWidth="1"/>
    <col min="2065" max="2304" width="9.33203125" style="1" customWidth="1"/>
    <col min="2305" max="2305" width="3.33203125" style="1" customWidth="1"/>
    <col min="2306" max="2307" width="6.6640625" style="1" customWidth="1"/>
    <col min="2308" max="2309" width="3.33203125" style="1" customWidth="1"/>
    <col min="2310" max="2310" width="42.5" style="1" customWidth="1"/>
    <col min="2311" max="2311" width="20" style="1" customWidth="1"/>
    <col min="2312" max="2312" width="15.83203125" style="1" customWidth="1"/>
    <col min="2313" max="2313" width="4.1640625" style="1" customWidth="1"/>
    <col min="2314" max="2314" width="7.5" style="1" customWidth="1"/>
    <col min="2315" max="2318" width="11.6640625" style="1" customWidth="1"/>
    <col min="2319" max="2319" width="8.33203125" style="1" customWidth="1"/>
    <col min="2320" max="2320" width="3.33203125" style="1" customWidth="1"/>
    <col min="2321" max="2560" width="9.33203125" style="1" customWidth="1"/>
    <col min="2561" max="2561" width="3.33203125" style="1" customWidth="1"/>
    <col min="2562" max="2563" width="6.6640625" style="1" customWidth="1"/>
    <col min="2564" max="2565" width="3.33203125" style="1" customWidth="1"/>
    <col min="2566" max="2566" width="42.5" style="1" customWidth="1"/>
    <col min="2567" max="2567" width="20" style="1" customWidth="1"/>
    <col min="2568" max="2568" width="15.83203125" style="1" customWidth="1"/>
    <col min="2569" max="2569" width="4.1640625" style="1" customWidth="1"/>
    <col min="2570" max="2570" width="7.5" style="1" customWidth="1"/>
    <col min="2571" max="2574" width="11.6640625" style="1" customWidth="1"/>
    <col min="2575" max="2575" width="8.33203125" style="1" customWidth="1"/>
    <col min="2576" max="2576" width="3.33203125" style="1" customWidth="1"/>
    <col min="2577" max="2816" width="9.33203125" style="1" customWidth="1"/>
    <col min="2817" max="2817" width="3.33203125" style="1" customWidth="1"/>
    <col min="2818" max="2819" width="6.6640625" style="1" customWidth="1"/>
    <col min="2820" max="2821" width="3.33203125" style="1" customWidth="1"/>
    <col min="2822" max="2822" width="42.5" style="1" customWidth="1"/>
    <col min="2823" max="2823" width="20" style="1" customWidth="1"/>
    <col min="2824" max="2824" width="15.83203125" style="1" customWidth="1"/>
    <col min="2825" max="2825" width="4.1640625" style="1" customWidth="1"/>
    <col min="2826" max="2826" width="7.5" style="1" customWidth="1"/>
    <col min="2827" max="2830" width="11.6640625" style="1" customWidth="1"/>
    <col min="2831" max="2831" width="8.33203125" style="1" customWidth="1"/>
    <col min="2832" max="2832" width="3.33203125" style="1" customWidth="1"/>
    <col min="2833" max="3072" width="9.33203125" style="1" customWidth="1"/>
    <col min="3073" max="3073" width="3.33203125" style="1" customWidth="1"/>
    <col min="3074" max="3075" width="6.6640625" style="1" customWidth="1"/>
    <col min="3076" max="3077" width="3.33203125" style="1" customWidth="1"/>
    <col min="3078" max="3078" width="42.5" style="1" customWidth="1"/>
    <col min="3079" max="3079" width="20" style="1" customWidth="1"/>
    <col min="3080" max="3080" width="15.83203125" style="1" customWidth="1"/>
    <col min="3081" max="3081" width="4.1640625" style="1" customWidth="1"/>
    <col min="3082" max="3082" width="7.5" style="1" customWidth="1"/>
    <col min="3083" max="3086" width="11.6640625" style="1" customWidth="1"/>
    <col min="3087" max="3087" width="8.33203125" style="1" customWidth="1"/>
    <col min="3088" max="3088" width="3.33203125" style="1" customWidth="1"/>
    <col min="3089" max="3328" width="9.33203125" style="1" customWidth="1"/>
    <col min="3329" max="3329" width="3.33203125" style="1" customWidth="1"/>
    <col min="3330" max="3331" width="6.6640625" style="1" customWidth="1"/>
    <col min="3332" max="3333" width="3.33203125" style="1" customWidth="1"/>
    <col min="3334" max="3334" width="42.5" style="1" customWidth="1"/>
    <col min="3335" max="3335" width="20" style="1" customWidth="1"/>
    <col min="3336" max="3336" width="15.83203125" style="1" customWidth="1"/>
    <col min="3337" max="3337" width="4.1640625" style="1" customWidth="1"/>
    <col min="3338" max="3338" width="7.5" style="1" customWidth="1"/>
    <col min="3339" max="3342" width="11.6640625" style="1" customWidth="1"/>
    <col min="3343" max="3343" width="8.33203125" style="1" customWidth="1"/>
    <col min="3344" max="3344" width="3.33203125" style="1" customWidth="1"/>
    <col min="3345" max="3584" width="9.33203125" style="1" customWidth="1"/>
    <col min="3585" max="3585" width="3.33203125" style="1" customWidth="1"/>
    <col min="3586" max="3587" width="6.6640625" style="1" customWidth="1"/>
    <col min="3588" max="3589" width="3.33203125" style="1" customWidth="1"/>
    <col min="3590" max="3590" width="42.5" style="1" customWidth="1"/>
    <col min="3591" max="3591" width="20" style="1" customWidth="1"/>
    <col min="3592" max="3592" width="15.83203125" style="1" customWidth="1"/>
    <col min="3593" max="3593" width="4.1640625" style="1" customWidth="1"/>
    <col min="3594" max="3594" width="7.5" style="1" customWidth="1"/>
    <col min="3595" max="3598" width="11.6640625" style="1" customWidth="1"/>
    <col min="3599" max="3599" width="8.33203125" style="1" customWidth="1"/>
    <col min="3600" max="3600" width="3.33203125" style="1" customWidth="1"/>
    <col min="3601" max="3840" width="9.33203125" style="1" customWidth="1"/>
    <col min="3841" max="3841" width="3.33203125" style="1" customWidth="1"/>
    <col min="3842" max="3843" width="6.6640625" style="1" customWidth="1"/>
    <col min="3844" max="3845" width="3.33203125" style="1" customWidth="1"/>
    <col min="3846" max="3846" width="42.5" style="1" customWidth="1"/>
    <col min="3847" max="3847" width="20" style="1" customWidth="1"/>
    <col min="3848" max="3848" width="15.83203125" style="1" customWidth="1"/>
    <col min="3849" max="3849" width="4.1640625" style="1" customWidth="1"/>
    <col min="3850" max="3850" width="7.5" style="1" customWidth="1"/>
    <col min="3851" max="3854" width="11.6640625" style="1" customWidth="1"/>
    <col min="3855" max="3855" width="8.33203125" style="1" customWidth="1"/>
    <col min="3856" max="3856" width="3.33203125" style="1" customWidth="1"/>
    <col min="3857" max="4096" width="9.33203125" style="1" customWidth="1"/>
    <col min="4097" max="4097" width="3.33203125" style="1" customWidth="1"/>
    <col min="4098" max="4099" width="6.6640625" style="1" customWidth="1"/>
    <col min="4100" max="4101" width="3.33203125" style="1" customWidth="1"/>
    <col min="4102" max="4102" width="42.5" style="1" customWidth="1"/>
    <col min="4103" max="4103" width="20" style="1" customWidth="1"/>
    <col min="4104" max="4104" width="15.83203125" style="1" customWidth="1"/>
    <col min="4105" max="4105" width="4.1640625" style="1" customWidth="1"/>
    <col min="4106" max="4106" width="7.5" style="1" customWidth="1"/>
    <col min="4107" max="4110" width="11.6640625" style="1" customWidth="1"/>
    <col min="4111" max="4111" width="8.33203125" style="1" customWidth="1"/>
    <col min="4112" max="4112" width="3.33203125" style="1" customWidth="1"/>
    <col min="4113" max="4352" width="9.33203125" style="1" customWidth="1"/>
    <col min="4353" max="4353" width="3.33203125" style="1" customWidth="1"/>
    <col min="4354" max="4355" width="6.6640625" style="1" customWidth="1"/>
    <col min="4356" max="4357" width="3.33203125" style="1" customWidth="1"/>
    <col min="4358" max="4358" width="42.5" style="1" customWidth="1"/>
    <col min="4359" max="4359" width="20" style="1" customWidth="1"/>
    <col min="4360" max="4360" width="15.83203125" style="1" customWidth="1"/>
    <col min="4361" max="4361" width="4.1640625" style="1" customWidth="1"/>
    <col min="4362" max="4362" width="7.5" style="1" customWidth="1"/>
    <col min="4363" max="4366" width="11.6640625" style="1" customWidth="1"/>
    <col min="4367" max="4367" width="8.33203125" style="1" customWidth="1"/>
    <col min="4368" max="4368" width="3.33203125" style="1" customWidth="1"/>
    <col min="4369" max="4608" width="9.33203125" style="1" customWidth="1"/>
    <col min="4609" max="4609" width="3.33203125" style="1" customWidth="1"/>
    <col min="4610" max="4611" width="6.6640625" style="1" customWidth="1"/>
    <col min="4612" max="4613" width="3.33203125" style="1" customWidth="1"/>
    <col min="4614" max="4614" width="42.5" style="1" customWidth="1"/>
    <col min="4615" max="4615" width="20" style="1" customWidth="1"/>
    <col min="4616" max="4616" width="15.83203125" style="1" customWidth="1"/>
    <col min="4617" max="4617" width="4.1640625" style="1" customWidth="1"/>
    <col min="4618" max="4618" width="7.5" style="1" customWidth="1"/>
    <col min="4619" max="4622" width="11.6640625" style="1" customWidth="1"/>
    <col min="4623" max="4623" width="8.33203125" style="1" customWidth="1"/>
    <col min="4624" max="4624" width="3.33203125" style="1" customWidth="1"/>
    <col min="4625" max="4864" width="9.33203125" style="1" customWidth="1"/>
    <col min="4865" max="4865" width="3.33203125" style="1" customWidth="1"/>
    <col min="4866" max="4867" width="6.6640625" style="1" customWidth="1"/>
    <col min="4868" max="4869" width="3.33203125" style="1" customWidth="1"/>
    <col min="4870" max="4870" width="42.5" style="1" customWidth="1"/>
    <col min="4871" max="4871" width="20" style="1" customWidth="1"/>
    <col min="4872" max="4872" width="15.83203125" style="1" customWidth="1"/>
    <col min="4873" max="4873" width="4.1640625" style="1" customWidth="1"/>
    <col min="4874" max="4874" width="7.5" style="1" customWidth="1"/>
    <col min="4875" max="4878" width="11.6640625" style="1" customWidth="1"/>
    <col min="4879" max="4879" width="8.33203125" style="1" customWidth="1"/>
    <col min="4880" max="4880" width="3.33203125" style="1" customWidth="1"/>
    <col min="4881" max="5120" width="9.33203125" style="1" customWidth="1"/>
    <col min="5121" max="5121" width="3.33203125" style="1" customWidth="1"/>
    <col min="5122" max="5123" width="6.6640625" style="1" customWidth="1"/>
    <col min="5124" max="5125" width="3.33203125" style="1" customWidth="1"/>
    <col min="5126" max="5126" width="42.5" style="1" customWidth="1"/>
    <col min="5127" max="5127" width="20" style="1" customWidth="1"/>
    <col min="5128" max="5128" width="15.83203125" style="1" customWidth="1"/>
    <col min="5129" max="5129" width="4.1640625" style="1" customWidth="1"/>
    <col min="5130" max="5130" width="7.5" style="1" customWidth="1"/>
    <col min="5131" max="5134" width="11.6640625" style="1" customWidth="1"/>
    <col min="5135" max="5135" width="8.33203125" style="1" customWidth="1"/>
    <col min="5136" max="5136" width="3.33203125" style="1" customWidth="1"/>
    <col min="5137" max="5376" width="9.33203125" style="1" customWidth="1"/>
    <col min="5377" max="5377" width="3.33203125" style="1" customWidth="1"/>
    <col min="5378" max="5379" width="6.6640625" style="1" customWidth="1"/>
    <col min="5380" max="5381" width="3.33203125" style="1" customWidth="1"/>
    <col min="5382" max="5382" width="42.5" style="1" customWidth="1"/>
    <col min="5383" max="5383" width="20" style="1" customWidth="1"/>
    <col min="5384" max="5384" width="15.83203125" style="1" customWidth="1"/>
    <col min="5385" max="5385" width="4.1640625" style="1" customWidth="1"/>
    <col min="5386" max="5386" width="7.5" style="1" customWidth="1"/>
    <col min="5387" max="5390" width="11.6640625" style="1" customWidth="1"/>
    <col min="5391" max="5391" width="8.33203125" style="1" customWidth="1"/>
    <col min="5392" max="5392" width="3.33203125" style="1" customWidth="1"/>
    <col min="5393" max="5632" width="9.33203125" style="1" customWidth="1"/>
    <col min="5633" max="5633" width="3.33203125" style="1" customWidth="1"/>
    <col min="5634" max="5635" width="6.6640625" style="1" customWidth="1"/>
    <col min="5636" max="5637" width="3.33203125" style="1" customWidth="1"/>
    <col min="5638" max="5638" width="42.5" style="1" customWidth="1"/>
    <col min="5639" max="5639" width="20" style="1" customWidth="1"/>
    <col min="5640" max="5640" width="15.83203125" style="1" customWidth="1"/>
    <col min="5641" max="5641" width="4.1640625" style="1" customWidth="1"/>
    <col min="5642" max="5642" width="7.5" style="1" customWidth="1"/>
    <col min="5643" max="5646" width="11.6640625" style="1" customWidth="1"/>
    <col min="5647" max="5647" width="8.33203125" style="1" customWidth="1"/>
    <col min="5648" max="5648" width="3.33203125" style="1" customWidth="1"/>
    <col min="5649" max="5888" width="9.33203125" style="1" customWidth="1"/>
    <col min="5889" max="5889" width="3.33203125" style="1" customWidth="1"/>
    <col min="5890" max="5891" width="6.6640625" style="1" customWidth="1"/>
    <col min="5892" max="5893" width="3.33203125" style="1" customWidth="1"/>
    <col min="5894" max="5894" width="42.5" style="1" customWidth="1"/>
    <col min="5895" max="5895" width="20" style="1" customWidth="1"/>
    <col min="5896" max="5896" width="15.83203125" style="1" customWidth="1"/>
    <col min="5897" max="5897" width="4.1640625" style="1" customWidth="1"/>
    <col min="5898" max="5898" width="7.5" style="1" customWidth="1"/>
    <col min="5899" max="5902" width="11.6640625" style="1" customWidth="1"/>
    <col min="5903" max="5903" width="8.33203125" style="1" customWidth="1"/>
    <col min="5904" max="5904" width="3.33203125" style="1" customWidth="1"/>
    <col min="5905" max="6144" width="9.33203125" style="1" customWidth="1"/>
    <col min="6145" max="6145" width="3.33203125" style="1" customWidth="1"/>
    <col min="6146" max="6147" width="6.6640625" style="1" customWidth="1"/>
    <col min="6148" max="6149" width="3.33203125" style="1" customWidth="1"/>
    <col min="6150" max="6150" width="42.5" style="1" customWidth="1"/>
    <col min="6151" max="6151" width="20" style="1" customWidth="1"/>
    <col min="6152" max="6152" width="15.83203125" style="1" customWidth="1"/>
    <col min="6153" max="6153" width="4.1640625" style="1" customWidth="1"/>
    <col min="6154" max="6154" width="7.5" style="1" customWidth="1"/>
    <col min="6155" max="6158" width="11.6640625" style="1" customWidth="1"/>
    <col min="6159" max="6159" width="8.33203125" style="1" customWidth="1"/>
    <col min="6160" max="6160" width="3.33203125" style="1" customWidth="1"/>
    <col min="6161" max="6400" width="9.33203125" style="1" customWidth="1"/>
    <col min="6401" max="6401" width="3.33203125" style="1" customWidth="1"/>
    <col min="6402" max="6403" width="6.6640625" style="1" customWidth="1"/>
    <col min="6404" max="6405" width="3.33203125" style="1" customWidth="1"/>
    <col min="6406" max="6406" width="42.5" style="1" customWidth="1"/>
    <col min="6407" max="6407" width="20" style="1" customWidth="1"/>
    <col min="6408" max="6408" width="15.83203125" style="1" customWidth="1"/>
    <col min="6409" max="6409" width="4.1640625" style="1" customWidth="1"/>
    <col min="6410" max="6410" width="7.5" style="1" customWidth="1"/>
    <col min="6411" max="6414" width="11.6640625" style="1" customWidth="1"/>
    <col min="6415" max="6415" width="8.33203125" style="1" customWidth="1"/>
    <col min="6416" max="6416" width="3.33203125" style="1" customWidth="1"/>
    <col min="6417" max="6656" width="9.33203125" style="1" customWidth="1"/>
    <col min="6657" max="6657" width="3.33203125" style="1" customWidth="1"/>
    <col min="6658" max="6659" width="6.6640625" style="1" customWidth="1"/>
    <col min="6660" max="6661" width="3.33203125" style="1" customWidth="1"/>
    <col min="6662" max="6662" width="42.5" style="1" customWidth="1"/>
    <col min="6663" max="6663" width="20" style="1" customWidth="1"/>
    <col min="6664" max="6664" width="15.83203125" style="1" customWidth="1"/>
    <col min="6665" max="6665" width="4.1640625" style="1" customWidth="1"/>
    <col min="6666" max="6666" width="7.5" style="1" customWidth="1"/>
    <col min="6667" max="6670" width="11.6640625" style="1" customWidth="1"/>
    <col min="6671" max="6671" width="8.33203125" style="1" customWidth="1"/>
    <col min="6672" max="6672" width="3.33203125" style="1" customWidth="1"/>
    <col min="6673" max="6912" width="9.33203125" style="1" customWidth="1"/>
    <col min="6913" max="6913" width="3.33203125" style="1" customWidth="1"/>
    <col min="6914" max="6915" width="6.6640625" style="1" customWidth="1"/>
    <col min="6916" max="6917" width="3.33203125" style="1" customWidth="1"/>
    <col min="6918" max="6918" width="42.5" style="1" customWidth="1"/>
    <col min="6919" max="6919" width="20" style="1" customWidth="1"/>
    <col min="6920" max="6920" width="15.83203125" style="1" customWidth="1"/>
    <col min="6921" max="6921" width="4.1640625" style="1" customWidth="1"/>
    <col min="6922" max="6922" width="7.5" style="1" customWidth="1"/>
    <col min="6923" max="6926" width="11.6640625" style="1" customWidth="1"/>
    <col min="6927" max="6927" width="8.33203125" style="1" customWidth="1"/>
    <col min="6928" max="6928" width="3.33203125" style="1" customWidth="1"/>
    <col min="6929" max="7168" width="9.33203125" style="1" customWidth="1"/>
    <col min="7169" max="7169" width="3.33203125" style="1" customWidth="1"/>
    <col min="7170" max="7171" width="6.6640625" style="1" customWidth="1"/>
    <col min="7172" max="7173" width="3.33203125" style="1" customWidth="1"/>
    <col min="7174" max="7174" width="42.5" style="1" customWidth="1"/>
    <col min="7175" max="7175" width="20" style="1" customWidth="1"/>
    <col min="7176" max="7176" width="15.83203125" style="1" customWidth="1"/>
    <col min="7177" max="7177" width="4.1640625" style="1" customWidth="1"/>
    <col min="7178" max="7178" width="7.5" style="1" customWidth="1"/>
    <col min="7179" max="7182" width="11.6640625" style="1" customWidth="1"/>
    <col min="7183" max="7183" width="8.33203125" style="1" customWidth="1"/>
    <col min="7184" max="7184" width="3.33203125" style="1" customWidth="1"/>
    <col min="7185" max="7424" width="9.33203125" style="1" customWidth="1"/>
    <col min="7425" max="7425" width="3.33203125" style="1" customWidth="1"/>
    <col min="7426" max="7427" width="6.6640625" style="1" customWidth="1"/>
    <col min="7428" max="7429" width="3.33203125" style="1" customWidth="1"/>
    <col min="7430" max="7430" width="42.5" style="1" customWidth="1"/>
    <col min="7431" max="7431" width="20" style="1" customWidth="1"/>
    <col min="7432" max="7432" width="15.83203125" style="1" customWidth="1"/>
    <col min="7433" max="7433" width="4.1640625" style="1" customWidth="1"/>
    <col min="7434" max="7434" width="7.5" style="1" customWidth="1"/>
    <col min="7435" max="7438" width="11.6640625" style="1" customWidth="1"/>
    <col min="7439" max="7439" width="8.33203125" style="1" customWidth="1"/>
    <col min="7440" max="7440" width="3.33203125" style="1" customWidth="1"/>
    <col min="7441" max="7680" width="9.33203125" style="1" customWidth="1"/>
    <col min="7681" max="7681" width="3.33203125" style="1" customWidth="1"/>
    <col min="7682" max="7683" width="6.6640625" style="1" customWidth="1"/>
    <col min="7684" max="7685" width="3.33203125" style="1" customWidth="1"/>
    <col min="7686" max="7686" width="42.5" style="1" customWidth="1"/>
    <col min="7687" max="7687" width="20" style="1" customWidth="1"/>
    <col min="7688" max="7688" width="15.83203125" style="1" customWidth="1"/>
    <col min="7689" max="7689" width="4.1640625" style="1" customWidth="1"/>
    <col min="7690" max="7690" width="7.5" style="1" customWidth="1"/>
    <col min="7691" max="7694" width="11.6640625" style="1" customWidth="1"/>
    <col min="7695" max="7695" width="8.33203125" style="1" customWidth="1"/>
    <col min="7696" max="7696" width="3.33203125" style="1" customWidth="1"/>
    <col min="7697" max="7936" width="9.33203125" style="1" customWidth="1"/>
    <col min="7937" max="7937" width="3.33203125" style="1" customWidth="1"/>
    <col min="7938" max="7939" width="6.6640625" style="1" customWidth="1"/>
    <col min="7940" max="7941" width="3.33203125" style="1" customWidth="1"/>
    <col min="7942" max="7942" width="42.5" style="1" customWidth="1"/>
    <col min="7943" max="7943" width="20" style="1" customWidth="1"/>
    <col min="7944" max="7944" width="15.83203125" style="1" customWidth="1"/>
    <col min="7945" max="7945" width="4.1640625" style="1" customWidth="1"/>
    <col min="7946" max="7946" width="7.5" style="1" customWidth="1"/>
    <col min="7947" max="7950" width="11.6640625" style="1" customWidth="1"/>
    <col min="7951" max="7951" width="8.33203125" style="1" customWidth="1"/>
    <col min="7952" max="7952" width="3.33203125" style="1" customWidth="1"/>
    <col min="7953" max="8192" width="9.33203125" style="1" customWidth="1"/>
    <col min="8193" max="8193" width="3.33203125" style="1" customWidth="1"/>
    <col min="8194" max="8195" width="6.6640625" style="1" customWidth="1"/>
    <col min="8196" max="8197" width="3.33203125" style="1" customWidth="1"/>
    <col min="8198" max="8198" width="42.5" style="1" customWidth="1"/>
    <col min="8199" max="8199" width="20" style="1" customWidth="1"/>
    <col min="8200" max="8200" width="15.83203125" style="1" customWidth="1"/>
    <col min="8201" max="8201" width="4.1640625" style="1" customWidth="1"/>
    <col min="8202" max="8202" width="7.5" style="1" customWidth="1"/>
    <col min="8203" max="8206" width="11.6640625" style="1" customWidth="1"/>
    <col min="8207" max="8207" width="8.33203125" style="1" customWidth="1"/>
    <col min="8208" max="8208" width="3.33203125" style="1" customWidth="1"/>
    <col min="8209" max="8448" width="9.33203125" style="1" customWidth="1"/>
    <col min="8449" max="8449" width="3.33203125" style="1" customWidth="1"/>
    <col min="8450" max="8451" width="6.6640625" style="1" customWidth="1"/>
    <col min="8452" max="8453" width="3.33203125" style="1" customWidth="1"/>
    <col min="8454" max="8454" width="42.5" style="1" customWidth="1"/>
    <col min="8455" max="8455" width="20" style="1" customWidth="1"/>
    <col min="8456" max="8456" width="15.83203125" style="1" customWidth="1"/>
    <col min="8457" max="8457" width="4.1640625" style="1" customWidth="1"/>
    <col min="8458" max="8458" width="7.5" style="1" customWidth="1"/>
    <col min="8459" max="8462" width="11.6640625" style="1" customWidth="1"/>
    <col min="8463" max="8463" width="8.33203125" style="1" customWidth="1"/>
    <col min="8464" max="8464" width="3.33203125" style="1" customWidth="1"/>
    <col min="8465" max="8704" width="9.33203125" style="1" customWidth="1"/>
    <col min="8705" max="8705" width="3.33203125" style="1" customWidth="1"/>
    <col min="8706" max="8707" width="6.6640625" style="1" customWidth="1"/>
    <col min="8708" max="8709" width="3.33203125" style="1" customWidth="1"/>
    <col min="8710" max="8710" width="42.5" style="1" customWidth="1"/>
    <col min="8711" max="8711" width="20" style="1" customWidth="1"/>
    <col min="8712" max="8712" width="15.83203125" style="1" customWidth="1"/>
    <col min="8713" max="8713" width="4.1640625" style="1" customWidth="1"/>
    <col min="8714" max="8714" width="7.5" style="1" customWidth="1"/>
    <col min="8715" max="8718" width="11.6640625" style="1" customWidth="1"/>
    <col min="8719" max="8719" width="8.33203125" style="1" customWidth="1"/>
    <col min="8720" max="8720" width="3.33203125" style="1" customWidth="1"/>
    <col min="8721" max="8960" width="9.33203125" style="1" customWidth="1"/>
    <col min="8961" max="8961" width="3.33203125" style="1" customWidth="1"/>
    <col min="8962" max="8963" width="6.6640625" style="1" customWidth="1"/>
    <col min="8964" max="8965" width="3.33203125" style="1" customWidth="1"/>
    <col min="8966" max="8966" width="42.5" style="1" customWidth="1"/>
    <col min="8967" max="8967" width="20" style="1" customWidth="1"/>
    <col min="8968" max="8968" width="15.83203125" style="1" customWidth="1"/>
    <col min="8969" max="8969" width="4.1640625" style="1" customWidth="1"/>
    <col min="8970" max="8970" width="7.5" style="1" customWidth="1"/>
    <col min="8971" max="8974" width="11.6640625" style="1" customWidth="1"/>
    <col min="8975" max="8975" width="8.33203125" style="1" customWidth="1"/>
    <col min="8976" max="8976" width="3.33203125" style="1" customWidth="1"/>
    <col min="8977" max="9216" width="9.33203125" style="1" customWidth="1"/>
    <col min="9217" max="9217" width="3.33203125" style="1" customWidth="1"/>
    <col min="9218" max="9219" width="6.6640625" style="1" customWidth="1"/>
    <col min="9220" max="9221" width="3.33203125" style="1" customWidth="1"/>
    <col min="9222" max="9222" width="42.5" style="1" customWidth="1"/>
    <col min="9223" max="9223" width="20" style="1" customWidth="1"/>
    <col min="9224" max="9224" width="15.83203125" style="1" customWidth="1"/>
    <col min="9225" max="9225" width="4.1640625" style="1" customWidth="1"/>
    <col min="9226" max="9226" width="7.5" style="1" customWidth="1"/>
    <col min="9227" max="9230" width="11.6640625" style="1" customWidth="1"/>
    <col min="9231" max="9231" width="8.33203125" style="1" customWidth="1"/>
    <col min="9232" max="9232" width="3.33203125" style="1" customWidth="1"/>
    <col min="9233" max="9472" width="9.33203125" style="1" customWidth="1"/>
    <col min="9473" max="9473" width="3.33203125" style="1" customWidth="1"/>
    <col min="9474" max="9475" width="6.6640625" style="1" customWidth="1"/>
    <col min="9476" max="9477" width="3.33203125" style="1" customWidth="1"/>
    <col min="9478" max="9478" width="42.5" style="1" customWidth="1"/>
    <col min="9479" max="9479" width="20" style="1" customWidth="1"/>
    <col min="9480" max="9480" width="15.83203125" style="1" customWidth="1"/>
    <col min="9481" max="9481" width="4.1640625" style="1" customWidth="1"/>
    <col min="9482" max="9482" width="7.5" style="1" customWidth="1"/>
    <col min="9483" max="9486" width="11.6640625" style="1" customWidth="1"/>
    <col min="9487" max="9487" width="8.33203125" style="1" customWidth="1"/>
    <col min="9488" max="9488" width="3.33203125" style="1" customWidth="1"/>
    <col min="9489" max="9728" width="9.33203125" style="1" customWidth="1"/>
    <col min="9729" max="9729" width="3.33203125" style="1" customWidth="1"/>
    <col min="9730" max="9731" width="6.6640625" style="1" customWidth="1"/>
    <col min="9732" max="9733" width="3.33203125" style="1" customWidth="1"/>
    <col min="9734" max="9734" width="42.5" style="1" customWidth="1"/>
    <col min="9735" max="9735" width="20" style="1" customWidth="1"/>
    <col min="9736" max="9736" width="15.83203125" style="1" customWidth="1"/>
    <col min="9737" max="9737" width="4.1640625" style="1" customWidth="1"/>
    <col min="9738" max="9738" width="7.5" style="1" customWidth="1"/>
    <col min="9739" max="9742" width="11.6640625" style="1" customWidth="1"/>
    <col min="9743" max="9743" width="8.33203125" style="1" customWidth="1"/>
    <col min="9744" max="9744" width="3.33203125" style="1" customWidth="1"/>
    <col min="9745" max="9984" width="9.33203125" style="1" customWidth="1"/>
    <col min="9985" max="9985" width="3.33203125" style="1" customWidth="1"/>
    <col min="9986" max="9987" width="6.6640625" style="1" customWidth="1"/>
    <col min="9988" max="9989" width="3.33203125" style="1" customWidth="1"/>
    <col min="9990" max="9990" width="42.5" style="1" customWidth="1"/>
    <col min="9991" max="9991" width="20" style="1" customWidth="1"/>
    <col min="9992" max="9992" width="15.83203125" style="1" customWidth="1"/>
    <col min="9993" max="9993" width="4.1640625" style="1" customWidth="1"/>
    <col min="9994" max="9994" width="7.5" style="1" customWidth="1"/>
    <col min="9995" max="9998" width="11.6640625" style="1" customWidth="1"/>
    <col min="9999" max="9999" width="8.33203125" style="1" customWidth="1"/>
    <col min="10000" max="10000" width="3.33203125" style="1" customWidth="1"/>
    <col min="10001" max="10240" width="9.33203125" style="1" customWidth="1"/>
    <col min="10241" max="10241" width="3.33203125" style="1" customWidth="1"/>
    <col min="10242" max="10243" width="6.6640625" style="1" customWidth="1"/>
    <col min="10244" max="10245" width="3.33203125" style="1" customWidth="1"/>
    <col min="10246" max="10246" width="42.5" style="1" customWidth="1"/>
    <col min="10247" max="10247" width="20" style="1" customWidth="1"/>
    <col min="10248" max="10248" width="15.83203125" style="1" customWidth="1"/>
    <col min="10249" max="10249" width="4.1640625" style="1" customWidth="1"/>
    <col min="10250" max="10250" width="7.5" style="1" customWidth="1"/>
    <col min="10251" max="10254" width="11.6640625" style="1" customWidth="1"/>
    <col min="10255" max="10255" width="8.33203125" style="1" customWidth="1"/>
    <col min="10256" max="10256" width="3.33203125" style="1" customWidth="1"/>
    <col min="10257" max="10496" width="9.33203125" style="1" customWidth="1"/>
    <col min="10497" max="10497" width="3.33203125" style="1" customWidth="1"/>
    <col min="10498" max="10499" width="6.6640625" style="1" customWidth="1"/>
    <col min="10500" max="10501" width="3.33203125" style="1" customWidth="1"/>
    <col min="10502" max="10502" width="42.5" style="1" customWidth="1"/>
    <col min="10503" max="10503" width="20" style="1" customWidth="1"/>
    <col min="10504" max="10504" width="15.83203125" style="1" customWidth="1"/>
    <col min="10505" max="10505" width="4.1640625" style="1" customWidth="1"/>
    <col min="10506" max="10506" width="7.5" style="1" customWidth="1"/>
    <col min="10507" max="10510" width="11.6640625" style="1" customWidth="1"/>
    <col min="10511" max="10511" width="8.33203125" style="1" customWidth="1"/>
    <col min="10512" max="10512" width="3.33203125" style="1" customWidth="1"/>
    <col min="10513" max="10752" width="9.33203125" style="1" customWidth="1"/>
    <col min="10753" max="10753" width="3.33203125" style="1" customWidth="1"/>
    <col min="10754" max="10755" width="6.6640625" style="1" customWidth="1"/>
    <col min="10756" max="10757" width="3.33203125" style="1" customWidth="1"/>
    <col min="10758" max="10758" width="42.5" style="1" customWidth="1"/>
    <col min="10759" max="10759" width="20" style="1" customWidth="1"/>
    <col min="10760" max="10760" width="15.83203125" style="1" customWidth="1"/>
    <col min="10761" max="10761" width="4.1640625" style="1" customWidth="1"/>
    <col min="10762" max="10762" width="7.5" style="1" customWidth="1"/>
    <col min="10763" max="10766" width="11.6640625" style="1" customWidth="1"/>
    <col min="10767" max="10767" width="8.33203125" style="1" customWidth="1"/>
    <col min="10768" max="10768" width="3.33203125" style="1" customWidth="1"/>
    <col min="10769" max="11008" width="9.33203125" style="1" customWidth="1"/>
    <col min="11009" max="11009" width="3.33203125" style="1" customWidth="1"/>
    <col min="11010" max="11011" width="6.6640625" style="1" customWidth="1"/>
    <col min="11012" max="11013" width="3.33203125" style="1" customWidth="1"/>
    <col min="11014" max="11014" width="42.5" style="1" customWidth="1"/>
    <col min="11015" max="11015" width="20" style="1" customWidth="1"/>
    <col min="11016" max="11016" width="15.83203125" style="1" customWidth="1"/>
    <col min="11017" max="11017" width="4.1640625" style="1" customWidth="1"/>
    <col min="11018" max="11018" width="7.5" style="1" customWidth="1"/>
    <col min="11019" max="11022" width="11.6640625" style="1" customWidth="1"/>
    <col min="11023" max="11023" width="8.33203125" style="1" customWidth="1"/>
    <col min="11024" max="11024" width="3.33203125" style="1" customWidth="1"/>
    <col min="11025" max="11264" width="9.33203125" style="1" customWidth="1"/>
    <col min="11265" max="11265" width="3.33203125" style="1" customWidth="1"/>
    <col min="11266" max="11267" width="6.6640625" style="1" customWidth="1"/>
    <col min="11268" max="11269" width="3.33203125" style="1" customWidth="1"/>
    <col min="11270" max="11270" width="42.5" style="1" customWidth="1"/>
    <col min="11271" max="11271" width="20" style="1" customWidth="1"/>
    <col min="11272" max="11272" width="15.83203125" style="1" customWidth="1"/>
    <col min="11273" max="11273" width="4.1640625" style="1" customWidth="1"/>
    <col min="11274" max="11274" width="7.5" style="1" customWidth="1"/>
    <col min="11275" max="11278" width="11.6640625" style="1" customWidth="1"/>
    <col min="11279" max="11279" width="8.33203125" style="1" customWidth="1"/>
    <col min="11280" max="11280" width="3.33203125" style="1" customWidth="1"/>
    <col min="11281" max="11520" width="9.33203125" style="1" customWidth="1"/>
    <col min="11521" max="11521" width="3.33203125" style="1" customWidth="1"/>
    <col min="11522" max="11523" width="6.6640625" style="1" customWidth="1"/>
    <col min="11524" max="11525" width="3.33203125" style="1" customWidth="1"/>
    <col min="11526" max="11526" width="42.5" style="1" customWidth="1"/>
    <col min="11527" max="11527" width="20" style="1" customWidth="1"/>
    <col min="11528" max="11528" width="15.83203125" style="1" customWidth="1"/>
    <col min="11529" max="11529" width="4.1640625" style="1" customWidth="1"/>
    <col min="11530" max="11530" width="7.5" style="1" customWidth="1"/>
    <col min="11531" max="11534" width="11.6640625" style="1" customWidth="1"/>
    <col min="11535" max="11535" width="8.33203125" style="1" customWidth="1"/>
    <col min="11536" max="11536" width="3.33203125" style="1" customWidth="1"/>
    <col min="11537" max="11776" width="9.33203125" style="1" customWidth="1"/>
    <col min="11777" max="11777" width="3.33203125" style="1" customWidth="1"/>
    <col min="11778" max="11779" width="6.6640625" style="1" customWidth="1"/>
    <col min="11780" max="11781" width="3.33203125" style="1" customWidth="1"/>
    <col min="11782" max="11782" width="42.5" style="1" customWidth="1"/>
    <col min="11783" max="11783" width="20" style="1" customWidth="1"/>
    <col min="11784" max="11784" width="15.83203125" style="1" customWidth="1"/>
    <col min="11785" max="11785" width="4.1640625" style="1" customWidth="1"/>
    <col min="11786" max="11786" width="7.5" style="1" customWidth="1"/>
    <col min="11787" max="11790" width="11.6640625" style="1" customWidth="1"/>
    <col min="11791" max="11791" width="8.33203125" style="1" customWidth="1"/>
    <col min="11792" max="11792" width="3.33203125" style="1" customWidth="1"/>
    <col min="11793" max="12032" width="9.33203125" style="1" customWidth="1"/>
    <col min="12033" max="12033" width="3.33203125" style="1" customWidth="1"/>
    <col min="12034" max="12035" width="6.6640625" style="1" customWidth="1"/>
    <col min="12036" max="12037" width="3.33203125" style="1" customWidth="1"/>
    <col min="12038" max="12038" width="42.5" style="1" customWidth="1"/>
    <col min="12039" max="12039" width="20" style="1" customWidth="1"/>
    <col min="12040" max="12040" width="15.83203125" style="1" customWidth="1"/>
    <col min="12041" max="12041" width="4.1640625" style="1" customWidth="1"/>
    <col min="12042" max="12042" width="7.5" style="1" customWidth="1"/>
    <col min="12043" max="12046" width="11.6640625" style="1" customWidth="1"/>
    <col min="12047" max="12047" width="8.33203125" style="1" customWidth="1"/>
    <col min="12048" max="12048" width="3.33203125" style="1" customWidth="1"/>
    <col min="12049" max="12288" width="9.33203125" style="1" customWidth="1"/>
    <col min="12289" max="12289" width="3.33203125" style="1" customWidth="1"/>
    <col min="12290" max="12291" width="6.6640625" style="1" customWidth="1"/>
    <col min="12292" max="12293" width="3.33203125" style="1" customWidth="1"/>
    <col min="12294" max="12294" width="42.5" style="1" customWidth="1"/>
    <col min="12295" max="12295" width="20" style="1" customWidth="1"/>
    <col min="12296" max="12296" width="15.83203125" style="1" customWidth="1"/>
    <col min="12297" max="12297" width="4.1640625" style="1" customWidth="1"/>
    <col min="12298" max="12298" width="7.5" style="1" customWidth="1"/>
    <col min="12299" max="12302" width="11.6640625" style="1" customWidth="1"/>
    <col min="12303" max="12303" width="8.33203125" style="1" customWidth="1"/>
    <col min="12304" max="12304" width="3.33203125" style="1" customWidth="1"/>
    <col min="12305" max="12544" width="9.33203125" style="1" customWidth="1"/>
    <col min="12545" max="12545" width="3.33203125" style="1" customWidth="1"/>
    <col min="12546" max="12547" width="6.6640625" style="1" customWidth="1"/>
    <col min="12548" max="12549" width="3.33203125" style="1" customWidth="1"/>
    <col min="12550" max="12550" width="42.5" style="1" customWidth="1"/>
    <col min="12551" max="12551" width="20" style="1" customWidth="1"/>
    <col min="12552" max="12552" width="15.83203125" style="1" customWidth="1"/>
    <col min="12553" max="12553" width="4.1640625" style="1" customWidth="1"/>
    <col min="12554" max="12554" width="7.5" style="1" customWidth="1"/>
    <col min="12555" max="12558" width="11.6640625" style="1" customWidth="1"/>
    <col min="12559" max="12559" width="8.33203125" style="1" customWidth="1"/>
    <col min="12560" max="12560" width="3.33203125" style="1" customWidth="1"/>
    <col min="12561" max="12800" width="9.33203125" style="1" customWidth="1"/>
    <col min="12801" max="12801" width="3.33203125" style="1" customWidth="1"/>
    <col min="12802" max="12803" width="6.6640625" style="1" customWidth="1"/>
    <col min="12804" max="12805" width="3.33203125" style="1" customWidth="1"/>
    <col min="12806" max="12806" width="42.5" style="1" customWidth="1"/>
    <col min="12807" max="12807" width="20" style="1" customWidth="1"/>
    <col min="12808" max="12808" width="15.83203125" style="1" customWidth="1"/>
    <col min="12809" max="12809" width="4.1640625" style="1" customWidth="1"/>
    <col min="12810" max="12810" width="7.5" style="1" customWidth="1"/>
    <col min="12811" max="12814" width="11.6640625" style="1" customWidth="1"/>
    <col min="12815" max="12815" width="8.33203125" style="1" customWidth="1"/>
    <col min="12816" max="12816" width="3.33203125" style="1" customWidth="1"/>
    <col min="12817" max="13056" width="9.33203125" style="1" customWidth="1"/>
    <col min="13057" max="13057" width="3.33203125" style="1" customWidth="1"/>
    <col min="13058" max="13059" width="6.6640625" style="1" customWidth="1"/>
    <col min="13060" max="13061" width="3.33203125" style="1" customWidth="1"/>
    <col min="13062" max="13062" width="42.5" style="1" customWidth="1"/>
    <col min="13063" max="13063" width="20" style="1" customWidth="1"/>
    <col min="13064" max="13064" width="15.83203125" style="1" customWidth="1"/>
    <col min="13065" max="13065" width="4.1640625" style="1" customWidth="1"/>
    <col min="13066" max="13066" width="7.5" style="1" customWidth="1"/>
    <col min="13067" max="13070" width="11.6640625" style="1" customWidth="1"/>
    <col min="13071" max="13071" width="8.33203125" style="1" customWidth="1"/>
    <col min="13072" max="13072" width="3.33203125" style="1" customWidth="1"/>
    <col min="13073" max="13312" width="9.33203125" style="1" customWidth="1"/>
    <col min="13313" max="13313" width="3.33203125" style="1" customWidth="1"/>
    <col min="13314" max="13315" width="6.6640625" style="1" customWidth="1"/>
    <col min="13316" max="13317" width="3.33203125" style="1" customWidth="1"/>
    <col min="13318" max="13318" width="42.5" style="1" customWidth="1"/>
    <col min="13319" max="13319" width="20" style="1" customWidth="1"/>
    <col min="13320" max="13320" width="15.83203125" style="1" customWidth="1"/>
    <col min="13321" max="13321" width="4.1640625" style="1" customWidth="1"/>
    <col min="13322" max="13322" width="7.5" style="1" customWidth="1"/>
    <col min="13323" max="13326" width="11.6640625" style="1" customWidth="1"/>
    <col min="13327" max="13327" width="8.33203125" style="1" customWidth="1"/>
    <col min="13328" max="13328" width="3.33203125" style="1" customWidth="1"/>
    <col min="13329" max="13568" width="9.33203125" style="1" customWidth="1"/>
    <col min="13569" max="13569" width="3.33203125" style="1" customWidth="1"/>
    <col min="13570" max="13571" width="6.6640625" style="1" customWidth="1"/>
    <col min="13572" max="13573" width="3.33203125" style="1" customWidth="1"/>
    <col min="13574" max="13574" width="42.5" style="1" customWidth="1"/>
    <col min="13575" max="13575" width="20" style="1" customWidth="1"/>
    <col min="13576" max="13576" width="15.83203125" style="1" customWidth="1"/>
    <col min="13577" max="13577" width="4.1640625" style="1" customWidth="1"/>
    <col min="13578" max="13578" width="7.5" style="1" customWidth="1"/>
    <col min="13579" max="13582" width="11.6640625" style="1" customWidth="1"/>
    <col min="13583" max="13583" width="8.33203125" style="1" customWidth="1"/>
    <col min="13584" max="13584" width="3.33203125" style="1" customWidth="1"/>
    <col min="13585" max="13824" width="9.33203125" style="1" customWidth="1"/>
    <col min="13825" max="13825" width="3.33203125" style="1" customWidth="1"/>
    <col min="13826" max="13827" width="6.6640625" style="1" customWidth="1"/>
    <col min="13828" max="13829" width="3.33203125" style="1" customWidth="1"/>
    <col min="13830" max="13830" width="42.5" style="1" customWidth="1"/>
    <col min="13831" max="13831" width="20" style="1" customWidth="1"/>
    <col min="13832" max="13832" width="15.83203125" style="1" customWidth="1"/>
    <col min="13833" max="13833" width="4.1640625" style="1" customWidth="1"/>
    <col min="13834" max="13834" width="7.5" style="1" customWidth="1"/>
    <col min="13835" max="13838" width="11.6640625" style="1" customWidth="1"/>
    <col min="13839" max="13839" width="8.33203125" style="1" customWidth="1"/>
    <col min="13840" max="13840" width="3.33203125" style="1" customWidth="1"/>
    <col min="13841" max="14080" width="9.33203125" style="1" customWidth="1"/>
    <col min="14081" max="14081" width="3.33203125" style="1" customWidth="1"/>
    <col min="14082" max="14083" width="6.6640625" style="1" customWidth="1"/>
    <col min="14084" max="14085" width="3.33203125" style="1" customWidth="1"/>
    <col min="14086" max="14086" width="42.5" style="1" customWidth="1"/>
    <col min="14087" max="14087" width="20" style="1" customWidth="1"/>
    <col min="14088" max="14088" width="15.83203125" style="1" customWidth="1"/>
    <col min="14089" max="14089" width="4.1640625" style="1" customWidth="1"/>
    <col min="14090" max="14090" width="7.5" style="1" customWidth="1"/>
    <col min="14091" max="14094" width="11.6640625" style="1" customWidth="1"/>
    <col min="14095" max="14095" width="8.33203125" style="1" customWidth="1"/>
    <col min="14096" max="14096" width="3.33203125" style="1" customWidth="1"/>
    <col min="14097" max="14336" width="9.33203125" style="1" customWidth="1"/>
    <col min="14337" max="14337" width="3.33203125" style="1" customWidth="1"/>
    <col min="14338" max="14339" width="6.6640625" style="1" customWidth="1"/>
    <col min="14340" max="14341" width="3.33203125" style="1" customWidth="1"/>
    <col min="14342" max="14342" width="42.5" style="1" customWidth="1"/>
    <col min="14343" max="14343" width="20" style="1" customWidth="1"/>
    <col min="14344" max="14344" width="15.83203125" style="1" customWidth="1"/>
    <col min="14345" max="14345" width="4.1640625" style="1" customWidth="1"/>
    <col min="14346" max="14346" width="7.5" style="1" customWidth="1"/>
    <col min="14347" max="14350" width="11.6640625" style="1" customWidth="1"/>
    <col min="14351" max="14351" width="8.33203125" style="1" customWidth="1"/>
    <col min="14352" max="14352" width="3.33203125" style="1" customWidth="1"/>
    <col min="14353" max="14592" width="9.33203125" style="1" customWidth="1"/>
    <col min="14593" max="14593" width="3.33203125" style="1" customWidth="1"/>
    <col min="14594" max="14595" width="6.6640625" style="1" customWidth="1"/>
    <col min="14596" max="14597" width="3.33203125" style="1" customWidth="1"/>
    <col min="14598" max="14598" width="42.5" style="1" customWidth="1"/>
    <col min="14599" max="14599" width="20" style="1" customWidth="1"/>
    <col min="14600" max="14600" width="15.83203125" style="1" customWidth="1"/>
    <col min="14601" max="14601" width="4.1640625" style="1" customWidth="1"/>
    <col min="14602" max="14602" width="7.5" style="1" customWidth="1"/>
    <col min="14603" max="14606" width="11.6640625" style="1" customWidth="1"/>
    <col min="14607" max="14607" width="8.33203125" style="1" customWidth="1"/>
    <col min="14608" max="14608" width="3.33203125" style="1" customWidth="1"/>
    <col min="14609" max="14848" width="9.33203125" style="1" customWidth="1"/>
    <col min="14849" max="14849" width="3.33203125" style="1" customWidth="1"/>
    <col min="14850" max="14851" width="6.6640625" style="1" customWidth="1"/>
    <col min="14852" max="14853" width="3.33203125" style="1" customWidth="1"/>
    <col min="14854" max="14854" width="42.5" style="1" customWidth="1"/>
    <col min="14855" max="14855" width="20" style="1" customWidth="1"/>
    <col min="14856" max="14856" width="15.83203125" style="1" customWidth="1"/>
    <col min="14857" max="14857" width="4.1640625" style="1" customWidth="1"/>
    <col min="14858" max="14858" width="7.5" style="1" customWidth="1"/>
    <col min="14859" max="14862" width="11.6640625" style="1" customWidth="1"/>
    <col min="14863" max="14863" width="8.33203125" style="1" customWidth="1"/>
    <col min="14864" max="14864" width="3.33203125" style="1" customWidth="1"/>
    <col min="14865" max="15104" width="9.33203125" style="1" customWidth="1"/>
    <col min="15105" max="15105" width="3.33203125" style="1" customWidth="1"/>
    <col min="15106" max="15107" width="6.6640625" style="1" customWidth="1"/>
    <col min="15108" max="15109" width="3.33203125" style="1" customWidth="1"/>
    <col min="15110" max="15110" width="42.5" style="1" customWidth="1"/>
    <col min="15111" max="15111" width="20" style="1" customWidth="1"/>
    <col min="15112" max="15112" width="15.83203125" style="1" customWidth="1"/>
    <col min="15113" max="15113" width="4.1640625" style="1" customWidth="1"/>
    <col min="15114" max="15114" width="7.5" style="1" customWidth="1"/>
    <col min="15115" max="15118" width="11.6640625" style="1" customWidth="1"/>
    <col min="15119" max="15119" width="8.33203125" style="1" customWidth="1"/>
    <col min="15120" max="15120" width="3.33203125" style="1" customWidth="1"/>
    <col min="15121" max="15360" width="9.33203125" style="1" customWidth="1"/>
    <col min="15361" max="15361" width="3.33203125" style="1" customWidth="1"/>
    <col min="15362" max="15363" width="6.6640625" style="1" customWidth="1"/>
    <col min="15364" max="15365" width="3.33203125" style="1" customWidth="1"/>
    <col min="15366" max="15366" width="42.5" style="1" customWidth="1"/>
    <col min="15367" max="15367" width="20" style="1" customWidth="1"/>
    <col min="15368" max="15368" width="15.83203125" style="1" customWidth="1"/>
    <col min="15369" max="15369" width="4.1640625" style="1" customWidth="1"/>
    <col min="15370" max="15370" width="7.5" style="1" customWidth="1"/>
    <col min="15371" max="15374" width="11.6640625" style="1" customWidth="1"/>
    <col min="15375" max="15375" width="8.33203125" style="1" customWidth="1"/>
    <col min="15376" max="15376" width="3.33203125" style="1" customWidth="1"/>
    <col min="15377" max="15616" width="9.33203125" style="1" customWidth="1"/>
    <col min="15617" max="15617" width="3.33203125" style="1" customWidth="1"/>
    <col min="15618" max="15619" width="6.6640625" style="1" customWidth="1"/>
    <col min="15620" max="15621" width="3.33203125" style="1" customWidth="1"/>
    <col min="15622" max="15622" width="42.5" style="1" customWidth="1"/>
    <col min="15623" max="15623" width="20" style="1" customWidth="1"/>
    <col min="15624" max="15624" width="15.83203125" style="1" customWidth="1"/>
    <col min="15625" max="15625" width="4.1640625" style="1" customWidth="1"/>
    <col min="15626" max="15626" width="7.5" style="1" customWidth="1"/>
    <col min="15627" max="15630" width="11.6640625" style="1" customWidth="1"/>
    <col min="15631" max="15631" width="8.33203125" style="1" customWidth="1"/>
    <col min="15632" max="15632" width="3.33203125" style="1" customWidth="1"/>
    <col min="15633" max="15872" width="9.33203125" style="1" customWidth="1"/>
    <col min="15873" max="15873" width="3.33203125" style="1" customWidth="1"/>
    <col min="15874" max="15875" width="6.6640625" style="1" customWidth="1"/>
    <col min="15876" max="15877" width="3.33203125" style="1" customWidth="1"/>
    <col min="15878" max="15878" width="42.5" style="1" customWidth="1"/>
    <col min="15879" max="15879" width="20" style="1" customWidth="1"/>
    <col min="15880" max="15880" width="15.83203125" style="1" customWidth="1"/>
    <col min="15881" max="15881" width="4.1640625" style="1" customWidth="1"/>
    <col min="15882" max="15882" width="7.5" style="1" customWidth="1"/>
    <col min="15883" max="15886" width="11.6640625" style="1" customWidth="1"/>
    <col min="15887" max="15887" width="8.33203125" style="1" customWidth="1"/>
    <col min="15888" max="15888" width="3.33203125" style="1" customWidth="1"/>
    <col min="15889" max="16128" width="9.33203125" style="1" customWidth="1"/>
    <col min="16129" max="16129" width="3.33203125" style="1" customWidth="1"/>
    <col min="16130" max="16131" width="6.6640625" style="1" customWidth="1"/>
    <col min="16132" max="16133" width="3.33203125" style="1" customWidth="1"/>
    <col min="16134" max="16134" width="42.5" style="1" customWidth="1"/>
    <col min="16135" max="16135" width="20" style="1" customWidth="1"/>
    <col min="16136" max="16136" width="15.83203125" style="1" customWidth="1"/>
    <col min="16137" max="16137" width="4.1640625" style="1" customWidth="1"/>
    <col min="16138" max="16138" width="7.5" style="1" customWidth="1"/>
    <col min="16139" max="16142" width="11.6640625" style="1" customWidth="1"/>
    <col min="16143" max="16143" width="8.33203125" style="1" customWidth="1"/>
    <col min="16144" max="16144" width="3.33203125" style="1" customWidth="1"/>
    <col min="16145" max="16384" width="9.33203125" style="1" customWidth="1"/>
  </cols>
  <sheetData>
    <row r="1" spans="1:16" ht="16.5" customHeight="1">
      <c r="A1" s="2"/>
      <c r="B1" s="13" t="s">
        <v>147</v>
      </c>
      <c r="C1" s="13" t="s">
        <v>150</v>
      </c>
      <c r="D1" s="13" t="s">
        <v>23</v>
      </c>
      <c r="E1" s="32"/>
      <c r="F1" s="38" t="s">
        <v>67</v>
      </c>
      <c r="G1" s="38"/>
      <c r="H1" s="38"/>
      <c r="I1" s="38"/>
      <c r="J1" s="53"/>
      <c r="K1" s="56" t="s">
        <v>27</v>
      </c>
      <c r="L1" s="60" t="s">
        <v>68</v>
      </c>
      <c r="M1" s="60" t="s">
        <v>146</v>
      </c>
      <c r="N1" s="60" t="s">
        <v>69</v>
      </c>
      <c r="O1" s="63" t="s">
        <v>70</v>
      </c>
      <c r="P1" s="65"/>
    </row>
    <row r="2" spans="1:16" ht="49.5" customHeight="1">
      <c r="A2" s="3"/>
      <c r="B2" s="14"/>
      <c r="C2" s="14"/>
      <c r="D2" s="25"/>
      <c r="E2" s="25"/>
      <c r="F2" s="39"/>
      <c r="G2" s="39"/>
      <c r="H2" s="39"/>
      <c r="I2" s="39"/>
      <c r="J2" s="54"/>
      <c r="K2" s="57"/>
      <c r="L2" s="61"/>
      <c r="M2" s="61"/>
      <c r="N2" s="61"/>
      <c r="O2" s="64"/>
      <c r="P2" s="66"/>
    </row>
    <row r="3" spans="1:16" ht="33" customHeight="1">
      <c r="A3" s="4" t="s">
        <v>71</v>
      </c>
      <c r="B3" s="15"/>
      <c r="C3" s="15"/>
      <c r="D3" s="26"/>
      <c r="E3" s="33" t="s">
        <v>24</v>
      </c>
      <c r="F3" s="40" t="s">
        <v>105</v>
      </c>
      <c r="G3" s="40"/>
      <c r="H3" s="40"/>
      <c r="I3" s="40"/>
      <c r="J3" s="40"/>
      <c r="K3" s="40"/>
      <c r="L3" s="40"/>
      <c r="M3" s="40"/>
      <c r="N3" s="40"/>
      <c r="O3" s="40"/>
      <c r="P3" s="67"/>
    </row>
    <row r="4" spans="1:16" ht="33" customHeight="1">
      <c r="A4" s="5" t="s">
        <v>26</v>
      </c>
      <c r="B4" s="16"/>
      <c r="C4" s="16"/>
      <c r="D4" s="27"/>
      <c r="E4" s="33" t="s">
        <v>35</v>
      </c>
      <c r="F4" s="40" t="s">
        <v>156</v>
      </c>
      <c r="G4" s="40"/>
      <c r="H4" s="40"/>
      <c r="I4" s="40"/>
      <c r="J4" s="40"/>
      <c r="K4" s="40"/>
      <c r="L4" s="40"/>
      <c r="M4" s="40"/>
      <c r="N4" s="40"/>
      <c r="O4" s="40"/>
      <c r="P4" s="67"/>
    </row>
    <row r="5" spans="1:16" ht="33" customHeight="1">
      <c r="A5" s="6" t="s">
        <v>22</v>
      </c>
      <c r="B5" s="17"/>
      <c r="C5" s="17"/>
      <c r="D5" s="28"/>
      <c r="E5" s="34" t="s">
        <v>24</v>
      </c>
      <c r="F5" s="41"/>
      <c r="G5" s="45"/>
      <c r="H5" s="49" t="s">
        <v>19</v>
      </c>
      <c r="I5" s="28"/>
      <c r="J5" s="41" t="s">
        <v>157</v>
      </c>
      <c r="K5" s="58"/>
      <c r="L5" s="58"/>
      <c r="M5" s="58"/>
      <c r="N5" s="58"/>
      <c r="O5" s="58"/>
      <c r="P5" s="68"/>
    </row>
    <row r="6" spans="1:16" ht="33" customHeight="1">
      <c r="A6" s="7" t="s">
        <v>73</v>
      </c>
      <c r="B6" s="18"/>
      <c r="C6" s="18"/>
      <c r="D6" s="29"/>
      <c r="E6" s="35"/>
      <c r="F6" s="42"/>
      <c r="G6" s="46"/>
      <c r="H6" s="50" t="s">
        <v>29</v>
      </c>
      <c r="I6" s="29"/>
      <c r="J6" s="42" t="s">
        <v>24</v>
      </c>
      <c r="K6" s="59"/>
      <c r="L6" s="59"/>
      <c r="M6" s="59"/>
      <c r="N6" s="59"/>
      <c r="O6" s="59"/>
      <c r="P6" s="69"/>
    </row>
    <row r="7" spans="1:16" ht="33" customHeight="1">
      <c r="A7" s="8" t="s">
        <v>74</v>
      </c>
      <c r="B7" s="19"/>
      <c r="C7" s="19"/>
      <c r="D7" s="30"/>
      <c r="E7" s="36"/>
      <c r="F7" s="43"/>
      <c r="G7" s="47"/>
      <c r="H7" s="51"/>
      <c r="I7" s="51"/>
      <c r="J7" s="55"/>
      <c r="K7" s="55"/>
      <c r="L7" s="62"/>
      <c r="M7" s="21"/>
      <c r="N7" s="21"/>
      <c r="O7" s="21"/>
      <c r="P7" s="70"/>
    </row>
    <row r="8" spans="1:16" ht="33" customHeight="1">
      <c r="A8" s="9"/>
      <c r="B8" s="14"/>
      <c r="C8" s="14"/>
      <c r="D8" s="31"/>
      <c r="E8" s="37"/>
      <c r="F8" s="44"/>
      <c r="G8" s="48"/>
      <c r="H8" s="52"/>
      <c r="I8" s="52"/>
      <c r="J8" s="55"/>
      <c r="K8" s="55"/>
      <c r="L8" s="62"/>
      <c r="M8" s="21"/>
      <c r="N8" s="21"/>
      <c r="O8" s="21"/>
      <c r="P8" s="70"/>
    </row>
    <row r="9" spans="1:16" ht="24" customHeight="1">
      <c r="A9" s="10" t="s">
        <v>50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71"/>
    </row>
    <row r="10" spans="1:16" ht="16.5" customHeight="1">
      <c r="A10" s="1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70"/>
    </row>
    <row r="11" spans="1:16" ht="216.75" customHeight="1">
      <c r="A11" s="11"/>
      <c r="B11" s="22" t="s">
        <v>153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70"/>
    </row>
    <row r="12" spans="1:16" ht="16.5" customHeight="1">
      <c r="A12" s="1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72"/>
    </row>
    <row r="13" spans="1:16" ht="11.55"/>
    <row r="38" spans="11:11">
      <c r="K38" s="1" t="s">
        <v>151</v>
      </c>
    </row>
    <row r="42" spans="11:11">
      <c r="K42" s="1" t="s">
        <v>56</v>
      </c>
    </row>
  </sheetData>
  <mergeCells count="9">
    <mergeCell ref="B11:O11"/>
    <mergeCell ref="B1:B2"/>
    <mergeCell ref="C1:C2"/>
    <mergeCell ref="D1:E2"/>
    <mergeCell ref="F1:J2"/>
    <mergeCell ref="E5:G6"/>
    <mergeCell ref="A7:D8"/>
    <mergeCell ref="E7:F8"/>
    <mergeCell ref="G7:G8"/>
  </mergeCells>
  <phoneticPr fontId="4"/>
  <pageMargins left="0.39370078740157483" right="0.39370078740157483" top="0.78740157480314965" bottom="0.47244094488188976" header="0.62992125984251968" footer="0.31496062992125984"/>
  <pageSetup paperSize="9" scale="95" fitToWidth="1" fitToHeight="1" orientation="landscape" usePrinterDefaults="1" horizontalDpi="300" verticalDpi="300" r:id="rId1"/>
  <headerFooter alignWithMargins="0">
    <oddHeader>&amp;L&amp;"ＭＳ 明朝,標準"&amp;10 設計書No：</oddHeader>
    <oddFooter xml:space="preserve">&amp;R&amp;"ＭＳ 明朝,regular"&amp;10福井県勝山市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6"/>
  <sheetViews>
    <sheetView showGridLines="0" view="pageBreakPreview" topLeftCell="A25" zoomScale="60" workbookViewId="0">
      <selection activeCell="H67" sqref="H67"/>
    </sheetView>
  </sheetViews>
  <sheetFormatPr defaultRowHeight="12"/>
  <cols>
    <col min="1" max="5" width="2.1640625" style="73" customWidth="1"/>
    <col min="6" max="6" width="49.33203125" style="73" customWidth="1"/>
    <col min="7" max="7" width="11.6640625" style="73" customWidth="1"/>
    <col min="8" max="8" width="18.33203125" style="73" customWidth="1"/>
    <col min="9" max="9" width="19.1640625" style="73" customWidth="1"/>
    <col min="10" max="10" width="2.5" style="73" customWidth="1"/>
    <col min="11" max="11" width="16.6640625" style="74" customWidth="1"/>
    <col min="12" max="12" width="43.33203125" style="73" customWidth="1"/>
    <col min="13" max="13" width="9.33203125" style="73" customWidth="1"/>
    <col min="14" max="14" width="12.83203125" style="73" bestFit="1" customWidth="1"/>
    <col min="15" max="16384" width="9.33203125" style="73" customWidth="1"/>
  </cols>
  <sheetData>
    <row r="1" spans="1:12" ht="24" customHeight="1">
      <c r="A1" s="75"/>
      <c r="B1" s="83"/>
      <c r="C1" s="83"/>
      <c r="D1" s="83"/>
      <c r="E1" s="83"/>
      <c r="F1" s="91"/>
      <c r="G1" s="99" t="s">
        <v>44</v>
      </c>
      <c r="H1" s="108"/>
      <c r="I1" s="108"/>
      <c r="J1" s="108"/>
      <c r="K1" s="138"/>
      <c r="L1" s="153"/>
    </row>
    <row r="2" spans="1:12" ht="24" customHeight="1">
      <c r="A2" s="76"/>
      <c r="F2" s="22"/>
      <c r="G2" s="100"/>
      <c r="H2" s="100"/>
      <c r="I2" s="100"/>
      <c r="J2" s="100"/>
      <c r="K2" s="139"/>
      <c r="L2" s="154"/>
    </row>
    <row r="3" spans="1:12" ht="13.5" customHeight="1">
      <c r="A3" s="77" t="s">
        <v>13</v>
      </c>
      <c r="B3" s="84"/>
      <c r="C3" s="84"/>
      <c r="D3" s="84"/>
      <c r="E3" s="84"/>
      <c r="F3" s="92"/>
      <c r="G3" s="101" t="s">
        <v>3</v>
      </c>
      <c r="H3" s="109" t="s">
        <v>5</v>
      </c>
      <c r="I3" s="101" t="s">
        <v>11</v>
      </c>
      <c r="J3" s="129" t="s">
        <v>8</v>
      </c>
      <c r="K3" s="140"/>
      <c r="L3" s="155" t="s">
        <v>12</v>
      </c>
    </row>
    <row r="4" spans="1:12" ht="24" customHeight="1">
      <c r="A4" s="78" t="s">
        <v>7</v>
      </c>
      <c r="B4" s="85"/>
      <c r="C4" s="85"/>
      <c r="D4" s="85"/>
      <c r="E4" s="85"/>
      <c r="F4" s="22"/>
      <c r="G4" s="102"/>
      <c r="H4" s="110"/>
      <c r="I4" s="121"/>
      <c r="J4" s="130"/>
      <c r="K4" s="141"/>
      <c r="L4" s="156" t="s">
        <v>24</v>
      </c>
    </row>
    <row r="5" spans="1:12" ht="24" customHeight="1">
      <c r="A5" s="78" t="s">
        <v>24</v>
      </c>
      <c r="B5" s="85"/>
      <c r="C5" s="85"/>
      <c r="D5" s="85"/>
      <c r="E5" s="85"/>
      <c r="F5" s="22"/>
      <c r="G5" s="102" t="s">
        <v>30</v>
      </c>
      <c r="H5" s="111">
        <v>1</v>
      </c>
      <c r="I5" s="121"/>
      <c r="J5" s="131"/>
      <c r="K5" s="142"/>
      <c r="L5" s="156" t="s">
        <v>24</v>
      </c>
    </row>
    <row r="6" spans="1:12" ht="24" customHeight="1">
      <c r="A6" s="79"/>
      <c r="B6" s="86"/>
      <c r="C6" s="86"/>
      <c r="D6" s="86"/>
      <c r="E6" s="86"/>
      <c r="F6" s="93" t="s">
        <v>154</v>
      </c>
      <c r="G6" s="103"/>
      <c r="H6" s="112"/>
      <c r="I6" s="122"/>
      <c r="J6" s="132"/>
      <c r="K6" s="143"/>
      <c r="L6" s="157" t="s">
        <v>37</v>
      </c>
    </row>
    <row r="7" spans="1:12" ht="24" customHeight="1">
      <c r="A7" s="80"/>
      <c r="B7" s="87"/>
      <c r="C7" s="87"/>
      <c r="D7" s="87"/>
      <c r="E7" s="90"/>
      <c r="F7" s="94"/>
      <c r="G7" s="104" t="s">
        <v>82</v>
      </c>
      <c r="H7" s="113">
        <v>1</v>
      </c>
      <c r="I7" s="123"/>
      <c r="J7" s="131"/>
      <c r="K7" s="142"/>
      <c r="L7" s="158" t="s">
        <v>24</v>
      </c>
    </row>
    <row r="8" spans="1:12" ht="24" customHeight="1">
      <c r="A8" s="78"/>
      <c r="B8" s="85"/>
      <c r="C8" s="85"/>
      <c r="D8" s="85"/>
      <c r="E8" s="85"/>
      <c r="F8" s="95"/>
      <c r="G8" s="105"/>
      <c r="H8" s="114"/>
      <c r="I8" s="124"/>
      <c r="J8" s="132"/>
      <c r="K8" s="143"/>
      <c r="L8" s="156"/>
    </row>
    <row r="9" spans="1:12" ht="24" customHeight="1">
      <c r="A9" s="78"/>
      <c r="B9" s="85"/>
      <c r="C9" s="85"/>
      <c r="D9" s="85"/>
      <c r="E9" s="85"/>
      <c r="F9" s="22"/>
      <c r="G9" s="102"/>
      <c r="H9" s="115"/>
      <c r="I9" s="125"/>
      <c r="J9" s="131"/>
      <c r="K9" s="142"/>
      <c r="L9" s="156"/>
    </row>
    <row r="10" spans="1:12" ht="24" customHeight="1">
      <c r="A10" s="79"/>
      <c r="B10" s="86"/>
      <c r="C10" s="86"/>
      <c r="D10" s="86"/>
      <c r="E10" s="86"/>
      <c r="F10" s="93"/>
      <c r="G10" s="103"/>
      <c r="H10" s="112"/>
      <c r="I10" s="122"/>
      <c r="J10" s="132"/>
      <c r="K10" s="143"/>
      <c r="L10" s="157"/>
    </row>
    <row r="11" spans="1:12" ht="24" customHeight="1">
      <c r="A11" s="80"/>
      <c r="B11" s="87"/>
      <c r="C11" s="87"/>
      <c r="D11" s="87"/>
      <c r="E11" s="87"/>
      <c r="F11" s="96"/>
      <c r="G11" s="106"/>
      <c r="H11" s="116"/>
      <c r="I11" s="126"/>
      <c r="J11" s="131"/>
      <c r="K11" s="142"/>
      <c r="L11" s="158"/>
    </row>
    <row r="12" spans="1:12" ht="24" customHeight="1">
      <c r="A12" s="78"/>
      <c r="B12" s="85"/>
      <c r="C12" s="85"/>
      <c r="D12" s="85"/>
      <c r="E12" s="85"/>
      <c r="F12" s="93"/>
      <c r="G12" s="102"/>
      <c r="H12" s="115"/>
      <c r="I12" s="121"/>
      <c r="J12" s="132"/>
      <c r="K12" s="143"/>
      <c r="L12" s="156"/>
    </row>
    <row r="13" spans="1:12" ht="24" customHeight="1">
      <c r="A13" s="78"/>
      <c r="B13" s="85"/>
      <c r="C13" s="85"/>
      <c r="D13" s="85"/>
      <c r="E13" s="85"/>
      <c r="F13" s="22"/>
      <c r="G13" s="102"/>
      <c r="H13" s="115"/>
      <c r="I13" s="125"/>
      <c r="J13" s="131"/>
      <c r="K13" s="142"/>
      <c r="L13" s="156" t="s">
        <v>24</v>
      </c>
    </row>
    <row r="14" spans="1:12" ht="24" customHeight="1">
      <c r="A14" s="79"/>
      <c r="B14" s="86"/>
      <c r="C14" s="86"/>
      <c r="D14" s="86"/>
      <c r="E14" s="86"/>
      <c r="F14" s="93"/>
      <c r="G14" s="103"/>
      <c r="H14" s="112"/>
      <c r="I14" s="122"/>
      <c r="J14" s="132"/>
      <c r="K14" s="143"/>
      <c r="L14" s="157"/>
    </row>
    <row r="15" spans="1:12" ht="24" customHeight="1">
      <c r="A15" s="80"/>
      <c r="B15" s="87"/>
      <c r="C15" s="87"/>
      <c r="D15" s="87"/>
      <c r="E15" s="87"/>
      <c r="F15" s="96"/>
      <c r="G15" s="106"/>
      <c r="H15" s="116"/>
      <c r="I15" s="127"/>
      <c r="J15" s="131"/>
      <c r="K15" s="142"/>
      <c r="L15" s="158"/>
    </row>
    <row r="16" spans="1:12" ht="24" customHeight="1">
      <c r="A16" s="78"/>
      <c r="B16" s="85"/>
      <c r="C16" s="85"/>
      <c r="D16" s="85"/>
      <c r="E16" s="85"/>
      <c r="F16" s="22"/>
      <c r="G16" s="102"/>
      <c r="H16" s="115"/>
      <c r="I16" s="121"/>
      <c r="J16" s="132"/>
      <c r="K16" s="143"/>
      <c r="L16" s="156"/>
    </row>
    <row r="17" spans="1:12" ht="24" customHeight="1">
      <c r="A17" s="78"/>
      <c r="B17" s="85"/>
      <c r="C17" s="85"/>
      <c r="D17" s="85"/>
      <c r="E17" s="85"/>
      <c r="F17" s="22"/>
      <c r="G17" s="102"/>
      <c r="H17" s="115"/>
      <c r="I17" s="125"/>
      <c r="J17" s="131"/>
      <c r="K17" s="142"/>
      <c r="L17" s="156"/>
    </row>
    <row r="18" spans="1:12" ht="24" customHeight="1">
      <c r="A18" s="79"/>
      <c r="B18" s="86"/>
      <c r="C18" s="86"/>
      <c r="D18" s="86"/>
      <c r="E18" s="86"/>
      <c r="F18" s="93"/>
      <c r="G18" s="103"/>
      <c r="H18" s="112"/>
      <c r="I18" s="122"/>
      <c r="J18" s="132"/>
      <c r="K18" s="143"/>
      <c r="L18" s="157"/>
    </row>
    <row r="19" spans="1:12" ht="24" customHeight="1">
      <c r="A19" s="80"/>
      <c r="B19" s="87"/>
      <c r="C19" s="87"/>
      <c r="D19" s="87"/>
      <c r="E19" s="87"/>
      <c r="F19" s="96"/>
      <c r="G19" s="106"/>
      <c r="H19" s="116"/>
      <c r="I19" s="126"/>
      <c r="J19" s="131"/>
      <c r="K19" s="142"/>
      <c r="L19" s="158"/>
    </row>
    <row r="20" spans="1:12" ht="24" customHeight="1">
      <c r="A20" s="78"/>
      <c r="B20" s="85"/>
      <c r="C20" s="85"/>
      <c r="D20" s="85"/>
      <c r="E20" s="85"/>
      <c r="F20" s="22"/>
      <c r="G20" s="102"/>
      <c r="H20" s="115"/>
      <c r="I20" s="121"/>
      <c r="J20" s="132"/>
      <c r="K20" s="143"/>
      <c r="L20" s="156"/>
    </row>
    <row r="21" spans="1:12" ht="24" customHeight="1">
      <c r="A21" s="78"/>
      <c r="B21" s="85"/>
      <c r="C21" s="85"/>
      <c r="D21" s="85"/>
      <c r="E21" s="85"/>
      <c r="F21" s="22"/>
      <c r="G21" s="102"/>
      <c r="H21" s="115"/>
      <c r="I21" s="121"/>
      <c r="J21" s="131"/>
      <c r="K21" s="142"/>
      <c r="L21" s="156"/>
    </row>
    <row r="22" spans="1:12" ht="24" customHeight="1">
      <c r="A22" s="79"/>
      <c r="B22" s="86"/>
      <c r="C22" s="86"/>
      <c r="D22" s="86"/>
      <c r="E22" s="86"/>
      <c r="F22" s="93"/>
      <c r="G22" s="103"/>
      <c r="H22" s="112"/>
      <c r="I22" s="122"/>
      <c r="J22" s="132"/>
      <c r="K22" s="143"/>
      <c r="L22" s="157"/>
    </row>
    <row r="23" spans="1:12" ht="24" customHeight="1">
      <c r="A23" s="81"/>
      <c r="B23" s="88"/>
      <c r="C23" s="88"/>
      <c r="D23" s="88"/>
      <c r="E23" s="88"/>
      <c r="F23" s="97"/>
      <c r="G23" s="107"/>
      <c r="H23" s="117"/>
      <c r="I23" s="128"/>
      <c r="J23" s="133"/>
      <c r="K23" s="144"/>
      <c r="L23" s="159"/>
    </row>
    <row r="24" spans="1:12" ht="24" customHeight="1">
      <c r="A24" s="75"/>
      <c r="B24" s="83"/>
      <c r="C24" s="83"/>
      <c r="D24" s="83"/>
      <c r="E24" s="83"/>
      <c r="F24" s="91"/>
      <c r="G24" s="99" t="s">
        <v>44</v>
      </c>
      <c r="H24" s="108"/>
      <c r="I24" s="108"/>
      <c r="J24" s="108"/>
      <c r="K24" s="145"/>
      <c r="L24" s="153"/>
    </row>
    <row r="25" spans="1:12" ht="24" customHeight="1">
      <c r="A25" s="76"/>
      <c r="F25" s="22"/>
      <c r="G25" s="100"/>
      <c r="H25" s="100"/>
      <c r="I25" s="100"/>
      <c r="J25" s="100"/>
      <c r="K25" s="22"/>
      <c r="L25" s="154"/>
    </row>
    <row r="26" spans="1:12" ht="13.5" customHeight="1">
      <c r="A26" s="82" t="s">
        <v>13</v>
      </c>
      <c r="B26" s="89"/>
      <c r="C26" s="89"/>
      <c r="D26" s="89"/>
      <c r="E26" s="89"/>
      <c r="F26" s="98"/>
      <c r="G26" s="101" t="s">
        <v>3</v>
      </c>
      <c r="H26" s="109" t="s">
        <v>5</v>
      </c>
      <c r="I26" s="101" t="s">
        <v>11</v>
      </c>
      <c r="J26" s="98" t="s">
        <v>8</v>
      </c>
      <c r="K26" s="98"/>
      <c r="L26" s="155" t="s">
        <v>12</v>
      </c>
    </row>
    <row r="27" spans="1:12" ht="24" customHeight="1">
      <c r="A27" s="78" t="s">
        <v>46</v>
      </c>
      <c r="B27" s="85"/>
      <c r="C27" s="85"/>
      <c r="D27" s="85"/>
      <c r="E27" s="85"/>
      <c r="F27" s="22"/>
      <c r="G27" s="102"/>
      <c r="H27" s="110"/>
      <c r="I27" s="121"/>
      <c r="J27" s="134"/>
      <c r="K27" s="110"/>
      <c r="L27" s="156"/>
    </row>
    <row r="28" spans="1:12" ht="24" customHeight="1">
      <c r="A28" s="78" t="s">
        <v>24</v>
      </c>
      <c r="B28" s="85"/>
      <c r="C28" s="85"/>
      <c r="D28" s="85"/>
      <c r="E28" s="85"/>
      <c r="F28" s="22"/>
      <c r="G28" s="102" t="s">
        <v>30</v>
      </c>
      <c r="H28" s="110" t="s">
        <v>34</v>
      </c>
      <c r="I28" s="121"/>
      <c r="J28" s="134"/>
      <c r="K28" s="146"/>
      <c r="L28" s="156"/>
    </row>
    <row r="29" spans="1:12" ht="24" customHeight="1">
      <c r="A29" s="79"/>
      <c r="B29" s="86" t="s">
        <v>4</v>
      </c>
      <c r="C29" s="86"/>
      <c r="D29" s="86"/>
      <c r="E29" s="86"/>
      <c r="F29" s="93"/>
      <c r="G29" s="103"/>
      <c r="H29" s="118"/>
      <c r="I29" s="122"/>
      <c r="J29" s="135"/>
      <c r="K29" s="118"/>
      <c r="L29" s="157"/>
    </row>
    <row r="30" spans="1:12" ht="24" customHeight="1">
      <c r="A30" s="80"/>
      <c r="B30" s="87" t="s">
        <v>24</v>
      </c>
      <c r="C30" s="87"/>
      <c r="D30" s="87"/>
      <c r="E30" s="87"/>
      <c r="F30" s="96"/>
      <c r="G30" s="106" t="s">
        <v>30</v>
      </c>
      <c r="H30" s="119" t="s">
        <v>34</v>
      </c>
      <c r="I30" s="127"/>
      <c r="J30" s="136"/>
      <c r="K30" s="147"/>
      <c r="L30" s="158"/>
    </row>
    <row r="31" spans="1:12" ht="24" customHeight="1">
      <c r="A31" s="78"/>
      <c r="B31" s="85"/>
      <c r="C31" s="85"/>
      <c r="D31" s="85"/>
      <c r="E31" s="85"/>
      <c r="F31" s="22" t="s">
        <v>38</v>
      </c>
      <c r="G31" s="102"/>
      <c r="H31" s="110"/>
      <c r="I31" s="121"/>
      <c r="J31" s="134"/>
      <c r="K31" s="110"/>
      <c r="L31" s="156"/>
    </row>
    <row r="32" spans="1:12" ht="24" customHeight="1">
      <c r="A32" s="78"/>
      <c r="B32" s="85" t="s">
        <v>24</v>
      </c>
      <c r="C32" s="85"/>
      <c r="D32" s="85"/>
      <c r="E32" s="85"/>
      <c r="F32" s="22"/>
      <c r="G32" s="102" t="s">
        <v>30</v>
      </c>
      <c r="H32" s="110" t="s">
        <v>34</v>
      </c>
      <c r="I32" s="121"/>
      <c r="J32" s="134"/>
      <c r="K32" s="146"/>
      <c r="L32" s="156"/>
    </row>
    <row r="33" spans="1:14" ht="24" customHeight="1">
      <c r="A33" s="79"/>
      <c r="B33" s="86" t="s">
        <v>155</v>
      </c>
      <c r="C33" s="86"/>
      <c r="D33" s="86"/>
      <c r="E33" s="86"/>
      <c r="F33" s="93"/>
      <c r="G33" s="103"/>
      <c r="H33" s="118"/>
      <c r="I33" s="122"/>
      <c r="J33" s="135"/>
      <c r="K33" s="118"/>
      <c r="L33" s="157"/>
    </row>
    <row r="34" spans="1:14" ht="24" customHeight="1">
      <c r="A34" s="80"/>
      <c r="B34" s="87"/>
      <c r="C34" s="87"/>
      <c r="D34" s="87"/>
      <c r="E34" s="87"/>
      <c r="F34" s="96"/>
      <c r="G34" s="106" t="s">
        <v>30</v>
      </c>
      <c r="H34" s="119" t="s">
        <v>34</v>
      </c>
      <c r="I34" s="127"/>
      <c r="J34" s="136"/>
      <c r="K34" s="147"/>
      <c r="L34" s="158"/>
    </row>
    <row r="35" spans="1:14" ht="24" customHeight="1">
      <c r="A35" s="78"/>
      <c r="B35" s="85"/>
      <c r="C35" s="85"/>
      <c r="D35" s="85"/>
      <c r="E35" s="85"/>
      <c r="F35" s="22" t="s">
        <v>47</v>
      </c>
      <c r="G35" s="102"/>
      <c r="H35" s="110"/>
      <c r="I35" s="121"/>
      <c r="J35" s="134"/>
      <c r="K35" s="110"/>
      <c r="L35" s="156"/>
    </row>
    <row r="36" spans="1:14" ht="24" customHeight="1">
      <c r="A36" s="78"/>
      <c r="B36" s="85"/>
      <c r="C36" s="85"/>
      <c r="D36" s="85"/>
      <c r="E36" s="85"/>
      <c r="F36" s="22"/>
      <c r="G36" s="102" t="s">
        <v>30</v>
      </c>
      <c r="H36" s="110" t="s">
        <v>34</v>
      </c>
      <c r="I36" s="121"/>
      <c r="J36" s="134"/>
      <c r="K36" s="148"/>
      <c r="L36" s="156"/>
      <c r="N36" s="160"/>
    </row>
    <row r="37" spans="1:14" ht="24" customHeight="1">
      <c r="A37" s="79" t="s">
        <v>1</v>
      </c>
      <c r="B37" s="86"/>
      <c r="C37" s="86"/>
      <c r="D37" s="86"/>
      <c r="E37" s="86"/>
      <c r="F37" s="93"/>
      <c r="G37" s="103"/>
      <c r="H37" s="118"/>
      <c r="I37" s="122"/>
      <c r="J37" s="135"/>
      <c r="K37" s="118"/>
      <c r="L37" s="157"/>
    </row>
    <row r="38" spans="1:14" ht="24" customHeight="1">
      <c r="A38" s="80" t="s">
        <v>24</v>
      </c>
      <c r="B38" s="87"/>
      <c r="C38" s="87"/>
      <c r="D38" s="87"/>
      <c r="E38" s="87"/>
      <c r="F38" s="96"/>
      <c r="G38" s="106" t="s">
        <v>30</v>
      </c>
      <c r="H38" s="119" t="s">
        <v>34</v>
      </c>
      <c r="I38" s="127"/>
      <c r="J38" s="136"/>
      <c r="K38" s="147"/>
      <c r="L38" s="158"/>
    </row>
    <row r="39" spans="1:14" ht="24" customHeight="1">
      <c r="A39" s="78"/>
      <c r="B39" s="85" t="s">
        <v>49</v>
      </c>
      <c r="C39" s="85"/>
      <c r="D39" s="85"/>
      <c r="E39" s="85"/>
      <c r="F39" s="22"/>
      <c r="G39" s="102"/>
      <c r="H39" s="110"/>
      <c r="I39" s="121"/>
      <c r="J39" s="134"/>
      <c r="K39" s="110"/>
      <c r="L39" s="156"/>
    </row>
    <row r="40" spans="1:14" ht="24" customHeight="1">
      <c r="A40" s="78"/>
      <c r="B40" s="85" t="s">
        <v>24</v>
      </c>
      <c r="C40" s="85"/>
      <c r="D40" s="85"/>
      <c r="E40" s="85"/>
      <c r="F40" s="22"/>
      <c r="G40" s="102" t="s">
        <v>30</v>
      </c>
      <c r="H40" s="110" t="s">
        <v>34</v>
      </c>
      <c r="I40" s="121"/>
      <c r="J40" s="134"/>
      <c r="K40" s="148"/>
      <c r="L40" s="156"/>
    </row>
    <row r="41" spans="1:14" ht="24" customHeight="1">
      <c r="A41" s="79" t="s">
        <v>148</v>
      </c>
      <c r="B41" s="86"/>
      <c r="C41" s="86"/>
      <c r="D41" s="86"/>
      <c r="E41" s="86"/>
      <c r="F41" s="93"/>
      <c r="G41" s="103"/>
      <c r="H41" s="118"/>
      <c r="I41" s="122"/>
      <c r="J41" s="135"/>
      <c r="K41" s="118"/>
      <c r="L41" s="157"/>
    </row>
    <row r="42" spans="1:14" ht="24" customHeight="1">
      <c r="A42" s="80" t="s">
        <v>24</v>
      </c>
      <c r="B42" s="87"/>
      <c r="C42" s="87"/>
      <c r="D42" s="87"/>
      <c r="E42" s="87"/>
      <c r="F42" s="96"/>
      <c r="G42" s="106" t="s">
        <v>30</v>
      </c>
      <c r="H42" s="119" t="s">
        <v>34</v>
      </c>
      <c r="I42" s="127"/>
      <c r="J42" s="136"/>
      <c r="K42" s="148"/>
      <c r="L42" s="158"/>
      <c r="N42" s="161"/>
    </row>
    <row r="43" spans="1:14" ht="24" customHeight="1">
      <c r="A43" s="79"/>
      <c r="B43" s="86" t="s">
        <v>149</v>
      </c>
      <c r="C43" s="86"/>
      <c r="D43" s="86"/>
      <c r="E43" s="86"/>
      <c r="F43" s="93"/>
      <c r="G43" s="103"/>
      <c r="H43" s="118"/>
      <c r="I43" s="122"/>
      <c r="J43" s="135"/>
      <c r="K43" s="149"/>
      <c r="L43" s="157"/>
    </row>
    <row r="44" spans="1:14" ht="24" customHeight="1">
      <c r="A44" s="80"/>
      <c r="B44" s="87"/>
      <c r="C44" s="87"/>
      <c r="D44" s="87"/>
      <c r="E44" s="87"/>
      <c r="F44" s="96"/>
      <c r="G44" s="106" t="s">
        <v>53</v>
      </c>
      <c r="H44" s="119" t="s">
        <v>34</v>
      </c>
      <c r="I44" s="127"/>
      <c r="J44" s="136"/>
      <c r="K44" s="150"/>
      <c r="L44" s="158"/>
    </row>
    <row r="45" spans="1:14" ht="24" customHeight="1">
      <c r="A45" s="79" t="s">
        <v>152</v>
      </c>
      <c r="B45" s="86"/>
      <c r="C45" s="86"/>
      <c r="D45" s="86"/>
      <c r="E45" s="86"/>
      <c r="F45" s="93"/>
      <c r="G45" s="103"/>
      <c r="H45" s="118"/>
      <c r="I45" s="122"/>
      <c r="J45" s="135"/>
      <c r="K45" s="151"/>
      <c r="L45" s="157"/>
    </row>
    <row r="46" spans="1:14" ht="24" customHeight="1">
      <c r="A46" s="81"/>
      <c r="B46" s="88"/>
      <c r="C46" s="88"/>
      <c r="D46" s="88"/>
      <c r="E46" s="88"/>
      <c r="F46" s="97"/>
      <c r="G46" s="107" t="s">
        <v>53</v>
      </c>
      <c r="H46" s="120" t="s">
        <v>34</v>
      </c>
      <c r="I46" s="128"/>
      <c r="J46" s="137"/>
      <c r="K46" s="152"/>
      <c r="L46" s="159"/>
    </row>
    <row r="47" spans="1:14" ht="12.75"/>
  </sheetData>
  <mergeCells count="24">
    <mergeCell ref="A3:F3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G1:J2"/>
    <mergeCell ref="G24:J25"/>
  </mergeCells>
  <phoneticPr fontId="4"/>
  <pageMargins left="0.39370078740157483" right="0.39370078740157483" top="0.78740157480314965" bottom="0.39370078740157483" header="0.62992125984251968" footer="0.27559055118110237"/>
  <pageSetup paperSize="9" scale="99" fitToWidth="1" fitToHeight="1" orientation="landscape" usePrinterDefaults="1" r:id="rId1"/>
  <headerFooter alignWithMargins="0">
    <oddFooter>&amp;R福井県勝山市</oddFooter>
  </headerFooter>
  <rowBreaks count="1" manualBreakCount="1">
    <brk id="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5"/>
  <sheetViews>
    <sheetView showGridLines="0" view="pageBreakPreview" topLeftCell="A7" zoomScale="60" workbookViewId="0">
      <selection activeCell="G36" sqref="G36"/>
    </sheetView>
  </sheetViews>
  <sheetFormatPr defaultRowHeight="12"/>
  <cols>
    <col min="1" max="1" width="60" style="73" customWidth="1"/>
    <col min="2" max="2" width="11.6640625" style="73" customWidth="1"/>
    <col min="3" max="3" width="18.33203125" style="73" customWidth="1"/>
    <col min="4" max="4" width="19.1640625" style="73" customWidth="1"/>
    <col min="5" max="5" width="2.5" style="73" customWidth="1"/>
    <col min="6" max="6" width="16.6640625" style="73" customWidth="1"/>
    <col min="7" max="7" width="43.33203125" style="73" customWidth="1"/>
    <col min="8" max="16384" width="9.33203125" style="73" customWidth="1"/>
  </cols>
  <sheetData>
    <row r="1" spans="1:7" ht="24" customHeight="1">
      <c r="A1" s="162" t="s">
        <v>154</v>
      </c>
      <c r="B1" s="99" t="s">
        <v>39</v>
      </c>
      <c r="C1" s="108"/>
      <c r="D1" s="108"/>
      <c r="E1" s="108"/>
      <c r="F1" s="145"/>
      <c r="G1" s="153" t="s">
        <v>10</v>
      </c>
    </row>
    <row r="2" spans="1:7" ht="24" customHeight="1">
      <c r="A2" s="163" t="s">
        <v>24</v>
      </c>
      <c r="B2" s="100"/>
      <c r="C2" s="100"/>
      <c r="D2" s="100"/>
      <c r="E2" s="100"/>
      <c r="F2" s="22"/>
      <c r="G2" s="154" t="s">
        <v>145</v>
      </c>
    </row>
    <row r="3" spans="1:7" ht="13.5" customHeight="1">
      <c r="A3" s="164" t="s">
        <v>0</v>
      </c>
      <c r="B3" s="101" t="s">
        <v>3</v>
      </c>
      <c r="C3" s="109" t="s">
        <v>5</v>
      </c>
      <c r="D3" s="101" t="s">
        <v>11</v>
      </c>
      <c r="E3" s="98" t="s">
        <v>8</v>
      </c>
      <c r="F3" s="98"/>
      <c r="G3" s="155" t="s">
        <v>12</v>
      </c>
    </row>
    <row r="4" spans="1:7" ht="24" customHeight="1">
      <c r="A4" s="163" t="s">
        <v>143</v>
      </c>
      <c r="B4" s="102"/>
      <c r="C4" s="110"/>
      <c r="D4" s="121"/>
      <c r="E4" s="134"/>
      <c r="F4" s="110"/>
      <c r="G4" s="157" t="s">
        <v>136</v>
      </c>
    </row>
    <row r="5" spans="1:7" ht="24" customHeight="1">
      <c r="A5" s="163" t="s">
        <v>81</v>
      </c>
      <c r="B5" s="102" t="s">
        <v>9</v>
      </c>
      <c r="C5" s="110"/>
      <c r="D5" s="168"/>
      <c r="E5" s="134"/>
      <c r="F5" s="169"/>
      <c r="G5" s="156" t="s">
        <v>24</v>
      </c>
    </row>
    <row r="6" spans="1:7" ht="24" customHeight="1">
      <c r="A6" s="165" t="s">
        <v>88</v>
      </c>
      <c r="B6" s="103"/>
      <c r="C6" s="118"/>
      <c r="D6" s="122"/>
      <c r="E6" s="135"/>
      <c r="F6" s="118"/>
      <c r="G6" s="157" t="s">
        <v>42</v>
      </c>
    </row>
    <row r="7" spans="1:7" ht="24" customHeight="1">
      <c r="A7" s="166"/>
      <c r="B7" s="106" t="s">
        <v>82</v>
      </c>
      <c r="C7" s="119"/>
      <c r="D7" s="123"/>
      <c r="E7" s="136"/>
      <c r="F7" s="170"/>
      <c r="G7" s="158" t="s">
        <v>24</v>
      </c>
    </row>
    <row r="8" spans="1:7" ht="24" customHeight="1">
      <c r="A8" s="165" t="s">
        <v>28</v>
      </c>
      <c r="B8" s="103"/>
      <c r="C8" s="118"/>
      <c r="D8" s="122"/>
      <c r="E8" s="135"/>
      <c r="F8" s="118"/>
      <c r="G8" s="157"/>
    </row>
    <row r="9" spans="1:7" ht="24" customHeight="1">
      <c r="A9" s="166"/>
      <c r="B9" s="106"/>
      <c r="C9" s="119"/>
      <c r="D9" s="127"/>
      <c r="E9" s="136"/>
      <c r="F9" s="171"/>
      <c r="G9" s="158"/>
    </row>
    <row r="10" spans="1:7" ht="24" customHeight="1">
      <c r="A10" s="163" t="s">
        <v>32</v>
      </c>
      <c r="B10" s="102"/>
      <c r="C10" s="110"/>
      <c r="D10" s="121"/>
      <c r="E10" s="134"/>
      <c r="F10" s="110"/>
      <c r="G10" s="156"/>
    </row>
    <row r="11" spans="1:7" ht="24" customHeight="1">
      <c r="A11" s="163"/>
      <c r="B11" s="102"/>
      <c r="C11" s="110"/>
      <c r="D11" s="121"/>
      <c r="E11" s="134"/>
      <c r="F11" s="169"/>
      <c r="G11" s="156"/>
    </row>
    <row r="12" spans="1:7" ht="24" customHeight="1">
      <c r="A12" s="165"/>
      <c r="B12" s="103"/>
      <c r="C12" s="118"/>
      <c r="D12" s="122"/>
      <c r="E12" s="135"/>
      <c r="F12" s="118"/>
      <c r="G12" s="157"/>
    </row>
    <row r="13" spans="1:7" ht="24" customHeight="1">
      <c r="A13" s="166"/>
      <c r="B13" s="106"/>
      <c r="C13" s="119"/>
      <c r="D13" s="127"/>
      <c r="E13" s="136"/>
      <c r="F13" s="119"/>
      <c r="G13" s="158"/>
    </row>
    <row r="14" spans="1:7" ht="24" customHeight="1">
      <c r="A14" s="163"/>
      <c r="B14" s="102"/>
      <c r="C14" s="110"/>
      <c r="D14" s="121"/>
      <c r="E14" s="134"/>
      <c r="F14" s="110"/>
      <c r="G14" s="156"/>
    </row>
    <row r="15" spans="1:7" ht="24" customHeight="1">
      <c r="A15" s="163"/>
      <c r="B15" s="102"/>
      <c r="C15" s="110"/>
      <c r="D15" s="121"/>
      <c r="E15" s="134"/>
      <c r="F15" s="110"/>
      <c r="G15" s="156"/>
    </row>
    <row r="16" spans="1:7" ht="24" customHeight="1">
      <c r="A16" s="165"/>
      <c r="B16" s="103"/>
      <c r="C16" s="118"/>
      <c r="D16" s="122"/>
      <c r="E16" s="135"/>
      <c r="F16" s="118"/>
      <c r="G16" s="157"/>
    </row>
    <row r="17" spans="1:7" ht="24" customHeight="1">
      <c r="A17" s="166"/>
      <c r="B17" s="106"/>
      <c r="C17" s="119"/>
      <c r="D17" s="127"/>
      <c r="E17" s="136"/>
      <c r="F17" s="119"/>
      <c r="G17" s="158"/>
    </row>
    <row r="18" spans="1:7" ht="24" customHeight="1">
      <c r="A18" s="163"/>
      <c r="B18" s="102"/>
      <c r="C18" s="110"/>
      <c r="D18" s="121"/>
      <c r="E18" s="134"/>
      <c r="F18" s="110"/>
      <c r="G18" s="156"/>
    </row>
    <row r="19" spans="1:7" ht="24" customHeight="1">
      <c r="A19" s="163"/>
      <c r="B19" s="102"/>
      <c r="C19" s="110"/>
      <c r="D19" s="121"/>
      <c r="E19" s="134"/>
      <c r="F19" s="110"/>
      <c r="G19" s="156"/>
    </row>
    <row r="20" spans="1:7" ht="24" customHeight="1">
      <c r="A20" s="165"/>
      <c r="B20" s="103"/>
      <c r="C20" s="118"/>
      <c r="D20" s="122"/>
      <c r="E20" s="135"/>
      <c r="F20" s="118"/>
      <c r="G20" s="157"/>
    </row>
    <row r="21" spans="1:7" ht="24" customHeight="1">
      <c r="A21" s="166"/>
      <c r="B21" s="106"/>
      <c r="C21" s="119"/>
      <c r="D21" s="127"/>
      <c r="E21" s="136"/>
      <c r="F21" s="119"/>
      <c r="G21" s="158"/>
    </row>
    <row r="22" spans="1:7" ht="24" customHeight="1">
      <c r="A22" s="163"/>
      <c r="B22" s="102"/>
      <c r="C22" s="110"/>
      <c r="D22" s="121"/>
      <c r="E22" s="134"/>
      <c r="F22" s="110"/>
      <c r="G22" s="156"/>
    </row>
    <row r="23" spans="1:7" ht="24" customHeight="1">
      <c r="A23" s="163"/>
      <c r="B23" s="102"/>
      <c r="C23" s="110"/>
      <c r="D23" s="121"/>
      <c r="E23" s="134"/>
      <c r="F23" s="110"/>
      <c r="G23" s="156"/>
    </row>
    <row r="24" spans="1:7" ht="24" customHeight="1">
      <c r="A24" s="165"/>
      <c r="B24" s="103"/>
      <c r="C24" s="118"/>
      <c r="D24" s="122"/>
      <c r="E24" s="135"/>
      <c r="F24" s="118"/>
      <c r="G24" s="157"/>
    </row>
    <row r="25" spans="1:7" ht="24" customHeight="1">
      <c r="A25" s="167"/>
      <c r="B25" s="107"/>
      <c r="C25" s="120"/>
      <c r="D25" s="128"/>
      <c r="E25" s="137"/>
      <c r="F25" s="120"/>
      <c r="G25" s="159"/>
    </row>
    <row r="26" spans="1:7" ht="12.75"/>
  </sheetData>
  <mergeCells count="1">
    <mergeCell ref="B1:E2"/>
  </mergeCells>
  <phoneticPr fontId="4"/>
  <pageMargins left="0.39370078740157483" right="0.39370078740157483" top="0.78740157480314965" bottom="0.47244094488188976" header="0.62992125984251968" footer="0.31496062992125984"/>
  <pageSetup paperSize="9" scale="87" fitToWidth="1" fitToHeight="1" orientation="landscape" usePrinterDefaults="1" horizontalDpi="300" verticalDpi="300" r:id="rId1"/>
  <headerFooter alignWithMargins="0">
    <oddFooter>&amp;R福井県勝山市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115"/>
  <sheetViews>
    <sheetView tabSelected="1" view="pageBreakPreview" topLeftCell="A37" zoomScale="60" workbookViewId="0">
      <selection activeCell="E117" sqref="E117"/>
    </sheetView>
  </sheetViews>
  <sheetFormatPr defaultRowHeight="12"/>
  <cols>
    <col min="1" max="1" width="60" style="73" customWidth="1"/>
    <col min="2" max="2" width="11.6640625" style="73" customWidth="1"/>
    <col min="3" max="3" width="18.33203125" style="73" customWidth="1"/>
    <col min="4" max="4" width="19.1640625" style="73" customWidth="1"/>
    <col min="5" max="5" width="2.5" style="73" customWidth="1"/>
    <col min="6" max="6" width="16.6640625" style="73" customWidth="1"/>
    <col min="7" max="7" width="43.33203125" style="73" customWidth="1"/>
    <col min="8" max="16384" width="9.33203125" style="73" customWidth="1"/>
  </cols>
  <sheetData>
    <row r="1" spans="1:7" ht="24" customHeight="1">
      <c r="A1" s="162" t="s">
        <v>36</v>
      </c>
      <c r="B1" s="99" t="s">
        <v>72</v>
      </c>
      <c r="C1" s="108"/>
      <c r="D1" s="108"/>
      <c r="E1" s="108"/>
      <c r="F1" s="145"/>
      <c r="G1" s="153" t="s">
        <v>94</v>
      </c>
    </row>
    <row r="2" spans="1:7" ht="24" customHeight="1">
      <c r="A2" s="163" t="s">
        <v>144</v>
      </c>
      <c r="B2" s="100"/>
      <c r="C2" s="100"/>
      <c r="D2" s="100"/>
      <c r="E2" s="100"/>
      <c r="F2" s="22"/>
      <c r="G2" s="154" t="s">
        <v>16</v>
      </c>
    </row>
    <row r="3" spans="1:7" ht="13.5" customHeight="1">
      <c r="A3" s="164" t="s">
        <v>0</v>
      </c>
      <c r="B3" s="101" t="s">
        <v>3</v>
      </c>
      <c r="C3" s="109" t="s">
        <v>5</v>
      </c>
      <c r="D3" s="101" t="s">
        <v>11</v>
      </c>
      <c r="E3" s="98" t="s">
        <v>8</v>
      </c>
      <c r="F3" s="98"/>
      <c r="G3" s="155" t="s">
        <v>12</v>
      </c>
    </row>
    <row r="4" spans="1:7" ht="24" customHeight="1">
      <c r="A4" s="163" t="s">
        <v>14</v>
      </c>
      <c r="B4" s="102"/>
      <c r="C4" s="110"/>
      <c r="D4" s="121"/>
      <c r="E4" s="134"/>
      <c r="F4" s="110"/>
      <c r="G4" s="156"/>
    </row>
    <row r="5" spans="1:7" ht="24" customHeight="1">
      <c r="A5" s="163" t="s">
        <v>57</v>
      </c>
      <c r="B5" s="102" t="s">
        <v>6</v>
      </c>
      <c r="C5" s="110"/>
      <c r="D5" s="121"/>
      <c r="E5" s="134"/>
      <c r="F5" s="169"/>
      <c r="G5" s="156"/>
    </row>
    <row r="6" spans="1:7" ht="24" customHeight="1">
      <c r="A6" s="165" t="s">
        <v>61</v>
      </c>
      <c r="B6" s="103"/>
      <c r="C6" s="118"/>
      <c r="D6" s="122"/>
      <c r="E6" s="135"/>
      <c r="F6" s="118"/>
      <c r="G6" s="157"/>
    </row>
    <row r="7" spans="1:7" ht="24" customHeight="1">
      <c r="A7" s="166" t="s">
        <v>41</v>
      </c>
      <c r="B7" s="106" t="s">
        <v>6</v>
      </c>
      <c r="C7" s="119"/>
      <c r="D7" s="127"/>
      <c r="E7" s="136"/>
      <c r="F7" s="170"/>
      <c r="G7" s="158"/>
    </row>
    <row r="8" spans="1:7" ht="24" customHeight="1">
      <c r="A8" s="163" t="s">
        <v>62</v>
      </c>
      <c r="B8" s="102"/>
      <c r="C8" s="110"/>
      <c r="D8" s="121"/>
      <c r="E8" s="134"/>
      <c r="F8" s="110"/>
      <c r="G8" s="156"/>
    </row>
    <row r="9" spans="1:7" ht="24" customHeight="1">
      <c r="A9" s="163" t="s">
        <v>21</v>
      </c>
      <c r="B9" s="102" t="s">
        <v>6</v>
      </c>
      <c r="C9" s="110"/>
      <c r="D9" s="121"/>
      <c r="E9" s="134"/>
      <c r="F9" s="169"/>
      <c r="G9" s="156"/>
    </row>
    <row r="10" spans="1:7" ht="24" customHeight="1">
      <c r="A10" s="165" t="s">
        <v>28</v>
      </c>
      <c r="B10" s="103"/>
      <c r="C10" s="118"/>
      <c r="D10" s="122"/>
      <c r="E10" s="135"/>
      <c r="F10" s="118"/>
      <c r="G10" s="157"/>
    </row>
    <row r="11" spans="1:7" ht="24" customHeight="1">
      <c r="A11" s="166"/>
      <c r="B11" s="106"/>
      <c r="C11" s="119"/>
      <c r="D11" s="127"/>
      <c r="E11" s="136"/>
      <c r="F11" s="171"/>
      <c r="G11" s="158"/>
    </row>
    <row r="12" spans="1:7" ht="24" customHeight="1">
      <c r="A12" s="163" t="s">
        <v>32</v>
      </c>
      <c r="B12" s="102"/>
      <c r="C12" s="110"/>
      <c r="D12" s="121"/>
      <c r="E12" s="134"/>
      <c r="F12" s="110"/>
      <c r="G12" s="156"/>
    </row>
    <row r="13" spans="1:7" ht="24" customHeight="1">
      <c r="A13" s="163"/>
      <c r="B13" s="102"/>
      <c r="C13" s="110"/>
      <c r="D13" s="121"/>
      <c r="E13" s="134"/>
      <c r="F13" s="169"/>
      <c r="G13" s="156"/>
    </row>
    <row r="14" spans="1:7" ht="24" customHeight="1">
      <c r="A14" s="165"/>
      <c r="B14" s="103"/>
      <c r="C14" s="118"/>
      <c r="D14" s="122"/>
      <c r="E14" s="135"/>
      <c r="F14" s="118"/>
      <c r="G14" s="157"/>
    </row>
    <row r="15" spans="1:7" ht="24" customHeight="1">
      <c r="A15" s="166"/>
      <c r="B15" s="106"/>
      <c r="C15" s="119"/>
      <c r="D15" s="127"/>
      <c r="E15" s="136"/>
      <c r="F15" s="119"/>
      <c r="G15" s="158"/>
    </row>
    <row r="16" spans="1:7" ht="24" customHeight="1">
      <c r="A16" s="163"/>
      <c r="B16" s="102"/>
      <c r="C16" s="110"/>
      <c r="D16" s="121"/>
      <c r="E16" s="134"/>
      <c r="F16" s="110"/>
      <c r="G16" s="156"/>
    </row>
    <row r="17" spans="1:7" ht="24" customHeight="1">
      <c r="A17" s="163"/>
      <c r="B17" s="102"/>
      <c r="C17" s="110"/>
      <c r="D17" s="121"/>
      <c r="E17" s="134"/>
      <c r="F17" s="110"/>
      <c r="G17" s="156"/>
    </row>
    <row r="18" spans="1:7" ht="24" customHeight="1">
      <c r="A18" s="165"/>
      <c r="B18" s="103"/>
      <c r="C18" s="118"/>
      <c r="D18" s="122"/>
      <c r="E18" s="135"/>
      <c r="F18" s="118"/>
      <c r="G18" s="157"/>
    </row>
    <row r="19" spans="1:7" ht="24" customHeight="1">
      <c r="A19" s="166"/>
      <c r="B19" s="106"/>
      <c r="C19" s="119"/>
      <c r="D19" s="127"/>
      <c r="E19" s="136"/>
      <c r="F19" s="119"/>
      <c r="G19" s="158"/>
    </row>
    <row r="20" spans="1:7" ht="24" customHeight="1">
      <c r="A20" s="163"/>
      <c r="B20" s="102"/>
      <c r="C20" s="110"/>
      <c r="D20" s="121"/>
      <c r="E20" s="134"/>
      <c r="F20" s="110"/>
      <c r="G20" s="156"/>
    </row>
    <row r="21" spans="1:7" ht="24" customHeight="1">
      <c r="A21" s="163"/>
      <c r="B21" s="102"/>
      <c r="C21" s="110"/>
      <c r="D21" s="121"/>
      <c r="E21" s="134"/>
      <c r="F21" s="110"/>
      <c r="G21" s="156"/>
    </row>
    <row r="22" spans="1:7" ht="24" customHeight="1">
      <c r="A22" s="165"/>
      <c r="B22" s="103"/>
      <c r="C22" s="118"/>
      <c r="D22" s="122"/>
      <c r="E22" s="135"/>
      <c r="F22" s="118"/>
      <c r="G22" s="157"/>
    </row>
    <row r="23" spans="1:7" ht="24" customHeight="1">
      <c r="A23" s="167"/>
      <c r="B23" s="107"/>
      <c r="C23" s="120"/>
      <c r="D23" s="128"/>
      <c r="E23" s="137"/>
      <c r="F23" s="120"/>
      <c r="G23" s="159"/>
    </row>
    <row r="24" spans="1:7" ht="24" customHeight="1">
      <c r="A24" s="162" t="s">
        <v>88</v>
      </c>
      <c r="B24" s="99" t="s">
        <v>72</v>
      </c>
      <c r="C24" s="108"/>
      <c r="D24" s="108"/>
      <c r="E24" s="108"/>
      <c r="F24" s="145"/>
      <c r="G24" s="153" t="s">
        <v>95</v>
      </c>
    </row>
    <row r="25" spans="1:7" ht="24" customHeight="1">
      <c r="A25" s="163"/>
      <c r="B25" s="100"/>
      <c r="C25" s="100"/>
      <c r="D25" s="100"/>
      <c r="E25" s="100"/>
      <c r="F25" s="22"/>
      <c r="G25" s="154" t="s">
        <v>43</v>
      </c>
    </row>
    <row r="26" spans="1:7" ht="13.5" customHeight="1">
      <c r="A26" s="164" t="s">
        <v>0</v>
      </c>
      <c r="B26" s="101" t="s">
        <v>3</v>
      </c>
      <c r="C26" s="109" t="s">
        <v>5</v>
      </c>
      <c r="D26" s="101" t="s">
        <v>11</v>
      </c>
      <c r="E26" s="98" t="s">
        <v>8</v>
      </c>
      <c r="F26" s="98"/>
      <c r="G26" s="155" t="s">
        <v>12</v>
      </c>
    </row>
    <row r="27" spans="1:7" ht="24" customHeight="1">
      <c r="A27" s="165" t="s">
        <v>14</v>
      </c>
      <c r="B27" s="103"/>
      <c r="C27" s="118"/>
      <c r="D27" s="122"/>
      <c r="E27" s="135"/>
      <c r="F27" s="118"/>
      <c r="G27" s="157"/>
    </row>
    <row r="28" spans="1:7" ht="24" customHeight="1">
      <c r="A28" s="166" t="s">
        <v>57</v>
      </c>
      <c r="B28" s="106" t="s">
        <v>6</v>
      </c>
      <c r="C28" s="119"/>
      <c r="D28" s="127"/>
      <c r="E28" s="136"/>
      <c r="F28" s="170"/>
      <c r="G28" s="158"/>
    </row>
    <row r="29" spans="1:7" ht="24" customHeight="1">
      <c r="A29" s="163" t="s">
        <v>61</v>
      </c>
      <c r="B29" s="102"/>
      <c r="C29" s="110"/>
      <c r="D29" s="121"/>
      <c r="E29" s="134"/>
      <c r="F29" s="110"/>
      <c r="G29" s="157"/>
    </row>
    <row r="30" spans="1:7" ht="24" customHeight="1">
      <c r="A30" s="163" t="s">
        <v>41</v>
      </c>
      <c r="B30" s="102" t="s">
        <v>6</v>
      </c>
      <c r="C30" s="110"/>
      <c r="D30" s="121"/>
      <c r="E30" s="134"/>
      <c r="F30" s="169"/>
      <c r="G30" s="158"/>
    </row>
    <row r="31" spans="1:7" ht="24" customHeight="1">
      <c r="A31" s="165" t="s">
        <v>62</v>
      </c>
      <c r="B31" s="103"/>
      <c r="C31" s="118"/>
      <c r="D31" s="122"/>
      <c r="E31" s="135"/>
      <c r="F31" s="118"/>
      <c r="G31" s="157"/>
    </row>
    <row r="32" spans="1:7" ht="24" customHeight="1">
      <c r="A32" s="166" t="s">
        <v>21</v>
      </c>
      <c r="B32" s="106" t="s">
        <v>6</v>
      </c>
      <c r="C32" s="119"/>
      <c r="D32" s="127"/>
      <c r="E32" s="136"/>
      <c r="F32" s="170"/>
      <c r="G32" s="158"/>
    </row>
    <row r="33" spans="1:7" ht="24" customHeight="1">
      <c r="A33" s="163" t="s">
        <v>65</v>
      </c>
      <c r="B33" s="102"/>
      <c r="C33" s="110"/>
      <c r="D33" s="121"/>
      <c r="E33" s="134"/>
      <c r="F33" s="110"/>
      <c r="G33" s="157"/>
    </row>
    <row r="34" spans="1:7" ht="24" customHeight="1">
      <c r="A34" s="163" t="s">
        <v>55</v>
      </c>
      <c r="B34" s="102" t="s">
        <v>6</v>
      </c>
      <c r="C34" s="110"/>
      <c r="D34" s="121"/>
      <c r="E34" s="134"/>
      <c r="F34" s="169"/>
      <c r="G34" s="158"/>
    </row>
    <row r="35" spans="1:7" ht="24" customHeight="1">
      <c r="A35" s="165" t="s">
        <v>66</v>
      </c>
      <c r="B35" s="103"/>
      <c r="C35" s="118"/>
      <c r="D35" s="122"/>
      <c r="E35" s="135"/>
      <c r="F35" s="118"/>
      <c r="G35" s="157"/>
    </row>
    <row r="36" spans="1:7" ht="24" customHeight="1">
      <c r="A36" s="166" t="s">
        <v>20</v>
      </c>
      <c r="B36" s="106" t="s">
        <v>6</v>
      </c>
      <c r="C36" s="119"/>
      <c r="D36" s="127"/>
      <c r="E36" s="136"/>
      <c r="F36" s="170"/>
      <c r="G36" s="158"/>
    </row>
    <row r="37" spans="1:7" ht="24" customHeight="1">
      <c r="A37" s="163" t="s">
        <v>28</v>
      </c>
      <c r="B37" s="102"/>
      <c r="C37" s="110"/>
      <c r="D37" s="121"/>
      <c r="E37" s="134"/>
      <c r="F37" s="110"/>
      <c r="G37" s="156"/>
    </row>
    <row r="38" spans="1:7" ht="24" customHeight="1">
      <c r="A38" s="163"/>
      <c r="B38" s="102"/>
      <c r="C38" s="110"/>
      <c r="D38" s="121"/>
      <c r="E38" s="134"/>
      <c r="F38" s="171"/>
      <c r="G38" s="156"/>
    </row>
    <row r="39" spans="1:7" ht="24" customHeight="1">
      <c r="A39" s="165" t="s">
        <v>32</v>
      </c>
      <c r="B39" s="103"/>
      <c r="C39" s="118"/>
      <c r="D39" s="122"/>
      <c r="E39" s="135"/>
      <c r="F39" s="118"/>
      <c r="G39" s="157"/>
    </row>
    <row r="40" spans="1:7" ht="24" customHeight="1">
      <c r="A40" s="166"/>
      <c r="B40" s="106"/>
      <c r="C40" s="119"/>
      <c r="D40" s="127"/>
      <c r="E40" s="136"/>
      <c r="F40" s="171"/>
      <c r="G40" s="158"/>
    </row>
    <row r="41" spans="1:7" ht="24" customHeight="1">
      <c r="A41" s="165"/>
      <c r="B41" s="103"/>
      <c r="C41" s="118"/>
      <c r="D41" s="122"/>
      <c r="E41" s="135"/>
      <c r="F41" s="118"/>
      <c r="G41" s="157"/>
    </row>
    <row r="42" spans="1:7" ht="24" customHeight="1">
      <c r="A42" s="166"/>
      <c r="B42" s="106"/>
      <c r="C42" s="119"/>
      <c r="D42" s="127"/>
      <c r="E42" s="136"/>
      <c r="F42" s="119"/>
      <c r="G42" s="158"/>
    </row>
    <row r="43" spans="1:7" ht="24" customHeight="1">
      <c r="A43" s="163"/>
      <c r="B43" s="102"/>
      <c r="C43" s="110"/>
      <c r="D43" s="121"/>
      <c r="E43" s="134"/>
      <c r="F43" s="110"/>
      <c r="G43" s="156"/>
    </row>
    <row r="44" spans="1:7" ht="24" customHeight="1">
      <c r="A44" s="163"/>
      <c r="B44" s="102"/>
      <c r="C44" s="110"/>
      <c r="D44" s="121"/>
      <c r="E44" s="134"/>
      <c r="F44" s="110"/>
      <c r="G44" s="156"/>
    </row>
    <row r="45" spans="1:7" ht="24" customHeight="1">
      <c r="A45" s="165"/>
      <c r="B45" s="103"/>
      <c r="C45" s="118"/>
      <c r="D45" s="122"/>
      <c r="E45" s="135"/>
      <c r="F45" s="118"/>
      <c r="G45" s="157"/>
    </row>
    <row r="46" spans="1:7" ht="24" customHeight="1">
      <c r="A46" s="167"/>
      <c r="B46" s="107"/>
      <c r="C46" s="120"/>
      <c r="D46" s="128"/>
      <c r="E46" s="137"/>
      <c r="F46" s="120"/>
      <c r="G46" s="159"/>
    </row>
    <row r="47" spans="1:7" ht="24" hidden="1" customHeight="1">
      <c r="A47" s="162" t="s">
        <v>18</v>
      </c>
      <c r="B47" s="99" t="s">
        <v>72</v>
      </c>
      <c r="C47" s="108"/>
      <c r="D47" s="108"/>
      <c r="E47" s="108"/>
      <c r="F47" s="145"/>
      <c r="G47" s="153" t="s">
        <v>96</v>
      </c>
    </row>
    <row r="48" spans="1:7" ht="24" hidden="1" customHeight="1">
      <c r="A48" s="163" t="s">
        <v>24</v>
      </c>
      <c r="B48" s="100"/>
      <c r="C48" s="100"/>
      <c r="D48" s="100"/>
      <c r="E48" s="100"/>
      <c r="F48" s="22"/>
      <c r="G48" s="154" t="s">
        <v>43</v>
      </c>
    </row>
    <row r="49" spans="1:7" ht="13.5" hidden="1" customHeight="1">
      <c r="A49" s="164" t="s">
        <v>0</v>
      </c>
      <c r="B49" s="101" t="s">
        <v>3</v>
      </c>
      <c r="C49" s="109" t="s">
        <v>5</v>
      </c>
      <c r="D49" s="101" t="s">
        <v>11</v>
      </c>
      <c r="E49" s="98" t="s">
        <v>8</v>
      </c>
      <c r="F49" s="98"/>
      <c r="G49" s="155" t="s">
        <v>12</v>
      </c>
    </row>
    <row r="50" spans="1:7" ht="24" hidden="1" customHeight="1">
      <c r="A50" s="163" t="s">
        <v>15</v>
      </c>
      <c r="B50" s="102"/>
      <c r="C50" s="110"/>
      <c r="D50" s="121"/>
      <c r="E50" s="134"/>
      <c r="F50" s="110"/>
      <c r="G50" s="156" t="s">
        <v>52</v>
      </c>
    </row>
    <row r="51" spans="1:7" ht="24" hidden="1" customHeight="1">
      <c r="A51" s="163" t="s">
        <v>63</v>
      </c>
      <c r="B51" s="102" t="s">
        <v>6</v>
      </c>
      <c r="C51" s="110" t="s">
        <v>85</v>
      </c>
      <c r="D51" s="123">
        <v>63500</v>
      </c>
      <c r="E51" s="134"/>
      <c r="F51" s="170">
        <f>C51*D51</f>
        <v>3810</v>
      </c>
      <c r="G51" s="156" t="s">
        <v>24</v>
      </c>
    </row>
    <row r="52" spans="1:7" ht="24" hidden="1" customHeight="1">
      <c r="A52" s="165" t="s">
        <v>14</v>
      </c>
      <c r="B52" s="103"/>
      <c r="C52" s="118"/>
      <c r="D52" s="122"/>
      <c r="E52" s="135"/>
      <c r="F52" s="118"/>
      <c r="G52" s="157" t="s">
        <v>52</v>
      </c>
    </row>
    <row r="53" spans="1:7" ht="24" hidden="1" customHeight="1">
      <c r="A53" s="166" t="s">
        <v>57</v>
      </c>
      <c r="B53" s="106" t="s">
        <v>6</v>
      </c>
      <c r="C53" s="119" t="s">
        <v>87</v>
      </c>
      <c r="D53" s="127" t="s">
        <v>75</v>
      </c>
      <c r="E53" s="136"/>
      <c r="F53" s="170">
        <f>C53*D53</f>
        <v>32280</v>
      </c>
      <c r="G53" s="158" t="s">
        <v>24</v>
      </c>
    </row>
    <row r="54" spans="1:7" ht="24" hidden="1" customHeight="1">
      <c r="A54" s="163" t="s">
        <v>61</v>
      </c>
      <c r="B54" s="102"/>
      <c r="C54" s="110"/>
      <c r="D54" s="121"/>
      <c r="E54" s="134"/>
      <c r="F54" s="110"/>
      <c r="G54" s="156" t="s">
        <v>52</v>
      </c>
    </row>
    <row r="55" spans="1:7" ht="24" hidden="1" customHeight="1">
      <c r="A55" s="163" t="s">
        <v>41</v>
      </c>
      <c r="B55" s="102" t="s">
        <v>6</v>
      </c>
      <c r="C55" s="110" t="s">
        <v>89</v>
      </c>
      <c r="D55" s="121" t="s">
        <v>2</v>
      </c>
      <c r="E55" s="134"/>
      <c r="F55" s="170">
        <f>C55*D55</f>
        <v>49400</v>
      </c>
      <c r="G55" s="156" t="s">
        <v>24</v>
      </c>
    </row>
    <row r="56" spans="1:7" ht="24" hidden="1" customHeight="1">
      <c r="A56" s="165" t="s">
        <v>62</v>
      </c>
      <c r="B56" s="103"/>
      <c r="C56" s="118"/>
      <c r="D56" s="122"/>
      <c r="E56" s="135"/>
      <c r="F56" s="118"/>
      <c r="G56" s="157" t="s">
        <v>52</v>
      </c>
    </row>
    <row r="57" spans="1:7" ht="24" hidden="1" customHeight="1">
      <c r="A57" s="166" t="s">
        <v>21</v>
      </c>
      <c r="B57" s="106" t="s">
        <v>6</v>
      </c>
      <c r="C57" s="119" t="s">
        <v>91</v>
      </c>
      <c r="D57" s="127" t="s">
        <v>76</v>
      </c>
      <c r="E57" s="136"/>
      <c r="F57" s="170">
        <f>C57*D57</f>
        <v>64515</v>
      </c>
      <c r="G57" s="158" t="s">
        <v>24</v>
      </c>
    </row>
    <row r="58" spans="1:7" ht="24" hidden="1" customHeight="1">
      <c r="A58" s="163" t="s">
        <v>65</v>
      </c>
      <c r="B58" s="102"/>
      <c r="C58" s="110"/>
      <c r="D58" s="121"/>
      <c r="E58" s="134"/>
      <c r="F58" s="110"/>
      <c r="G58" s="156" t="s">
        <v>52</v>
      </c>
    </row>
    <row r="59" spans="1:7" ht="24" hidden="1" customHeight="1">
      <c r="A59" s="163" t="s">
        <v>55</v>
      </c>
      <c r="B59" s="102" t="s">
        <v>6</v>
      </c>
      <c r="C59" s="110" t="s">
        <v>92</v>
      </c>
      <c r="D59" s="121" t="s">
        <v>77</v>
      </c>
      <c r="E59" s="134"/>
      <c r="F59" s="170">
        <f>C59*D59</f>
        <v>44160</v>
      </c>
      <c r="G59" s="156" t="s">
        <v>24</v>
      </c>
    </row>
    <row r="60" spans="1:7" ht="24" hidden="1" customHeight="1">
      <c r="A60" s="165" t="s">
        <v>66</v>
      </c>
      <c r="B60" s="103"/>
      <c r="C60" s="118"/>
      <c r="D60" s="122"/>
      <c r="E60" s="135"/>
      <c r="F60" s="118"/>
      <c r="G60" s="157" t="s">
        <v>52</v>
      </c>
    </row>
    <row r="61" spans="1:7" ht="24" hidden="1" customHeight="1">
      <c r="A61" s="166" t="s">
        <v>20</v>
      </c>
      <c r="B61" s="106" t="s">
        <v>6</v>
      </c>
      <c r="C61" s="119" t="s">
        <v>93</v>
      </c>
      <c r="D61" s="127" t="s">
        <v>78</v>
      </c>
      <c r="E61" s="136"/>
      <c r="F61" s="170">
        <f>C61*D61</f>
        <v>18480</v>
      </c>
      <c r="G61" s="158" t="s">
        <v>24</v>
      </c>
    </row>
    <row r="62" spans="1:7" ht="24" hidden="1" customHeight="1">
      <c r="A62" s="163" t="s">
        <v>28</v>
      </c>
      <c r="B62" s="102"/>
      <c r="C62" s="110"/>
      <c r="D62" s="121"/>
      <c r="E62" s="134"/>
      <c r="F62" s="110"/>
      <c r="G62" s="156"/>
    </row>
    <row r="63" spans="1:7" ht="24" hidden="1" customHeight="1">
      <c r="A63" s="163"/>
      <c r="B63" s="102"/>
      <c r="C63" s="110"/>
      <c r="D63" s="121"/>
      <c r="E63" s="134"/>
      <c r="F63" s="171">
        <f>F51+F53+F55+F57+F59+F61</f>
        <v>212645</v>
      </c>
      <c r="G63" s="156"/>
    </row>
    <row r="64" spans="1:7" ht="24" hidden="1" customHeight="1">
      <c r="A64" s="165" t="s">
        <v>32</v>
      </c>
      <c r="B64" s="103"/>
      <c r="C64" s="118"/>
      <c r="D64" s="122"/>
      <c r="E64" s="135"/>
      <c r="F64" s="118"/>
      <c r="G64" s="157"/>
    </row>
    <row r="65" spans="1:18" ht="24" hidden="1" customHeight="1">
      <c r="A65" s="166"/>
      <c r="B65" s="106"/>
      <c r="C65" s="119"/>
      <c r="D65" s="127"/>
      <c r="E65" s="136"/>
      <c r="F65" s="171">
        <f>F63</f>
        <v>212645</v>
      </c>
      <c r="G65" s="158"/>
    </row>
    <row r="66" spans="1:18" ht="24" hidden="1" customHeight="1">
      <c r="A66" s="163"/>
      <c r="B66" s="102"/>
      <c r="C66" s="110"/>
      <c r="D66" s="121"/>
      <c r="E66" s="134"/>
      <c r="F66" s="110"/>
      <c r="G66" s="156"/>
    </row>
    <row r="67" spans="1:18" ht="24" hidden="1" customHeight="1">
      <c r="A67" s="163"/>
      <c r="B67" s="102"/>
      <c r="C67" s="110"/>
      <c r="D67" s="121"/>
      <c r="E67" s="134"/>
      <c r="F67" s="110"/>
      <c r="G67" s="156"/>
    </row>
    <row r="68" spans="1:18" ht="24" hidden="1" customHeight="1">
      <c r="A68" s="165"/>
      <c r="B68" s="103"/>
      <c r="C68" s="118"/>
      <c r="D68" s="122"/>
      <c r="E68" s="135"/>
      <c r="F68" s="118"/>
      <c r="G68" s="157"/>
    </row>
    <row r="69" spans="1:18" ht="24" hidden="1" customHeight="1">
      <c r="A69" s="167"/>
      <c r="B69" s="107"/>
      <c r="C69" s="120"/>
      <c r="D69" s="128"/>
      <c r="E69" s="137"/>
      <c r="F69" s="120"/>
      <c r="G69" s="159"/>
    </row>
    <row r="70" spans="1:18" s="55" customFormat="1" ht="22.5" hidden="1" customHeight="1">
      <c r="A70" s="162" t="s">
        <v>142</v>
      </c>
      <c r="B70" s="99" t="s">
        <v>107</v>
      </c>
      <c r="C70" s="108"/>
      <c r="D70" s="108"/>
      <c r="E70" s="108"/>
      <c r="F70" s="185"/>
      <c r="G70" s="153" t="s">
        <v>141</v>
      </c>
      <c r="I70" s="114" t="s">
        <v>98</v>
      </c>
      <c r="J70" s="201">
        <v>42200</v>
      </c>
      <c r="K70" s="114" t="s">
        <v>99</v>
      </c>
      <c r="L70" s="201">
        <v>34800</v>
      </c>
      <c r="M70" s="114" t="s">
        <v>100</v>
      </c>
      <c r="N70" s="201">
        <v>28100</v>
      </c>
      <c r="O70" s="114" t="s">
        <v>101</v>
      </c>
      <c r="P70" s="201">
        <v>28000</v>
      </c>
      <c r="Q70" s="114" t="s">
        <v>139</v>
      </c>
      <c r="R70" s="201">
        <v>16500</v>
      </c>
    </row>
    <row r="71" spans="1:18" s="55" customFormat="1" ht="22.5" hidden="1" customHeight="1">
      <c r="A71" s="172" t="str">
        <f>L90</f>
        <v>平地</v>
      </c>
      <c r="B71" s="100"/>
      <c r="C71" s="100"/>
      <c r="D71" s="100"/>
      <c r="E71" s="100"/>
      <c r="F71" s="186"/>
      <c r="G71" s="190">
        <f>J72</f>
        <v>1.6000000000000001e-003</v>
      </c>
    </row>
    <row r="72" spans="1:18" s="55" customFormat="1" ht="22.5" hidden="1" customHeight="1">
      <c r="A72" s="164" t="s">
        <v>0</v>
      </c>
      <c r="B72" s="101" t="s">
        <v>3</v>
      </c>
      <c r="C72" s="109" t="s">
        <v>5</v>
      </c>
      <c r="D72" s="101" t="s">
        <v>11</v>
      </c>
      <c r="E72" s="98" t="s">
        <v>8</v>
      </c>
      <c r="F72" s="98"/>
      <c r="G72" s="155" t="s">
        <v>12</v>
      </c>
      <c r="I72" s="114" t="s">
        <v>83</v>
      </c>
      <c r="J72" s="201">
        <v>1.6000000000000001e-003</v>
      </c>
      <c r="K72" s="195" t="s">
        <v>124</v>
      </c>
      <c r="L72" s="210" t="s">
        <v>130</v>
      </c>
      <c r="M72" s="210"/>
      <c r="N72" s="214">
        <f>ROUND((718.95*J72+28.105)/100,2)</f>
        <v>0.28999999999999998</v>
      </c>
    </row>
    <row r="73" spans="1:18" s="55" customFormat="1" ht="22.5" hidden="1" customHeight="1">
      <c r="A73" s="163" t="s">
        <v>98</v>
      </c>
      <c r="B73" s="102"/>
      <c r="C73" s="110"/>
      <c r="D73" s="121"/>
      <c r="E73" s="179"/>
      <c r="F73" s="110"/>
      <c r="G73" s="156" t="s">
        <v>79</v>
      </c>
    </row>
    <row r="74" spans="1:18" s="55" customFormat="1" ht="22.5" hidden="1" customHeight="1">
      <c r="A74" s="163" t="s">
        <v>24</v>
      </c>
      <c r="B74" s="102" t="s">
        <v>6</v>
      </c>
      <c r="C74" s="111">
        <f>ROUND(J74*$N$72,3)</f>
        <v>8.6999999999999994e-002</v>
      </c>
      <c r="D74" s="125">
        <f>$J$70</f>
        <v>42200</v>
      </c>
      <c r="E74" s="179"/>
      <c r="F74" s="148">
        <f>D74*C74</f>
        <v>3671.3999999999996</v>
      </c>
      <c r="G74" s="156" t="s">
        <v>24</v>
      </c>
      <c r="H74" s="195" t="s">
        <v>109</v>
      </c>
      <c r="I74" s="197" t="str">
        <f>A73</f>
        <v>測量主任技師</v>
      </c>
      <c r="J74" s="201">
        <v>0.3</v>
      </c>
      <c r="K74" s="208"/>
    </row>
    <row r="75" spans="1:18" s="55" customFormat="1" ht="22.5" hidden="1" customHeight="1">
      <c r="A75" s="165" t="s">
        <v>99</v>
      </c>
      <c r="B75" s="103"/>
      <c r="C75" s="173"/>
      <c r="D75" s="122"/>
      <c r="E75" s="180"/>
      <c r="F75" s="118"/>
      <c r="G75" s="157" t="s">
        <v>79</v>
      </c>
    </row>
    <row r="76" spans="1:18" s="55" customFormat="1" ht="22.5" hidden="1" customHeight="1">
      <c r="A76" s="166" t="s">
        <v>24</v>
      </c>
      <c r="B76" s="106" t="s">
        <v>6</v>
      </c>
      <c r="C76" s="174">
        <f>ROUND(J76*$N$72,2)</f>
        <v>2.67</v>
      </c>
      <c r="D76" s="126">
        <f>$L$70</f>
        <v>34800</v>
      </c>
      <c r="E76" s="181"/>
      <c r="F76" s="147">
        <f>D76*C76</f>
        <v>92916</v>
      </c>
      <c r="G76" s="158" t="s">
        <v>24</v>
      </c>
      <c r="I76" s="198" t="str">
        <f>A75</f>
        <v>測量技師</v>
      </c>
      <c r="J76" s="201">
        <v>9.1999999999999993</v>
      </c>
      <c r="K76" s="208"/>
    </row>
    <row r="77" spans="1:18" s="55" customFormat="1" ht="22.5" hidden="1" customHeight="1">
      <c r="A77" s="163" t="s">
        <v>100</v>
      </c>
      <c r="B77" s="102"/>
      <c r="C77" s="173"/>
      <c r="D77" s="121"/>
      <c r="E77" s="179"/>
      <c r="F77" s="110"/>
      <c r="G77" s="156" t="s">
        <v>79</v>
      </c>
      <c r="I77" s="198"/>
    </row>
    <row r="78" spans="1:18" s="55" customFormat="1" ht="22.5" hidden="1" customHeight="1">
      <c r="A78" s="163" t="s">
        <v>24</v>
      </c>
      <c r="B78" s="102" t="s">
        <v>6</v>
      </c>
      <c r="C78" s="174">
        <f>ROUND(J78*$N$72,2)</f>
        <v>5.05</v>
      </c>
      <c r="D78" s="125">
        <f>$N$70</f>
        <v>28100</v>
      </c>
      <c r="E78" s="179"/>
      <c r="F78" s="148">
        <f>D78*C78</f>
        <v>141905</v>
      </c>
      <c r="G78" s="156" t="s">
        <v>24</v>
      </c>
      <c r="I78" s="198" t="str">
        <f>A77</f>
        <v>測量技師補</v>
      </c>
      <c r="J78" s="201">
        <v>17.399999999999999</v>
      </c>
      <c r="K78" s="208"/>
    </row>
    <row r="79" spans="1:18" s="55" customFormat="1" ht="22.5" hidden="1" customHeight="1">
      <c r="A79" s="165" t="s">
        <v>101</v>
      </c>
      <c r="B79" s="103"/>
      <c r="C79" s="173"/>
      <c r="D79" s="122"/>
      <c r="E79" s="180"/>
      <c r="F79" s="118"/>
      <c r="G79" s="157" t="s">
        <v>79</v>
      </c>
      <c r="I79" s="198"/>
    </row>
    <row r="80" spans="1:18" s="55" customFormat="1" ht="22.5" hidden="1" customHeight="1">
      <c r="A80" s="166" t="s">
        <v>24</v>
      </c>
      <c r="B80" s="106" t="s">
        <v>6</v>
      </c>
      <c r="C80" s="174">
        <f>ROUND(J80*$N$72,2)</f>
        <v>2.38</v>
      </c>
      <c r="D80" s="126">
        <f>$P$70</f>
        <v>28000</v>
      </c>
      <c r="E80" s="181"/>
      <c r="F80" s="147">
        <f>D80*C80</f>
        <v>66640</v>
      </c>
      <c r="G80" s="158" t="s">
        <v>24</v>
      </c>
      <c r="I80" s="198" t="str">
        <f>A79</f>
        <v>測量助手</v>
      </c>
      <c r="J80" s="201">
        <v>8.1999999999999993</v>
      </c>
      <c r="K80" s="208"/>
    </row>
    <row r="81" spans="1:25" s="55" customFormat="1" ht="22.5" hidden="1" customHeight="1">
      <c r="A81" s="165" t="s">
        <v>102</v>
      </c>
      <c r="B81" s="103"/>
      <c r="C81" s="173"/>
      <c r="D81" s="122"/>
      <c r="E81" s="180"/>
      <c r="F81" s="118"/>
      <c r="G81" s="157"/>
      <c r="I81" s="198"/>
    </row>
    <row r="82" spans="1:25" s="55" customFormat="1" ht="22.5" hidden="1" customHeight="1">
      <c r="A82" s="166" t="s">
        <v>24</v>
      </c>
      <c r="B82" s="106" t="s">
        <v>30</v>
      </c>
      <c r="C82" s="113">
        <v>1</v>
      </c>
      <c r="D82" s="126" t="s">
        <v>108</v>
      </c>
      <c r="E82" s="181"/>
      <c r="F82" s="147">
        <f>ROUNDDOWN(M82*J82,0)</f>
        <v>18307</v>
      </c>
      <c r="G82" s="191">
        <f>J82</f>
        <v>6.e-002</v>
      </c>
      <c r="I82" s="198" t="str">
        <f>A81</f>
        <v>機械経費</v>
      </c>
      <c r="J82" s="202">
        <v>6.e-002</v>
      </c>
      <c r="K82" s="208"/>
      <c r="L82" s="195" t="s">
        <v>131</v>
      </c>
      <c r="M82" s="208">
        <f>SUM(F74:F80)</f>
        <v>305132.40000000002</v>
      </c>
    </row>
    <row r="83" spans="1:25" s="55" customFormat="1" ht="22.5" hidden="1" customHeight="1">
      <c r="A83" s="165" t="s">
        <v>64</v>
      </c>
      <c r="B83" s="103"/>
      <c r="C83" s="173"/>
      <c r="D83" s="177"/>
      <c r="E83" s="182"/>
      <c r="F83" s="149"/>
      <c r="G83" s="192" t="s">
        <v>24</v>
      </c>
    </row>
    <row r="84" spans="1:25" s="55" customFormat="1" ht="22.5" hidden="1" customHeight="1">
      <c r="A84" s="166" t="s">
        <v>24</v>
      </c>
      <c r="B84" s="106" t="s">
        <v>30</v>
      </c>
      <c r="C84" s="113">
        <v>1</v>
      </c>
      <c r="D84" s="178" t="s">
        <v>24</v>
      </c>
      <c r="E84" s="183"/>
      <c r="F84" s="147">
        <f>ROUNDDOWN(M82*J86,0)</f>
        <v>3051</v>
      </c>
      <c r="G84" s="191">
        <f>J86</f>
        <v>1.e-002</v>
      </c>
      <c r="H84" s="196"/>
    </row>
    <row r="85" spans="1:25" s="55" customFormat="1" ht="22.5" hidden="1" customHeight="1">
      <c r="A85" s="165" t="s">
        <v>104</v>
      </c>
      <c r="B85" s="103"/>
      <c r="C85" s="173"/>
      <c r="D85" s="177"/>
      <c r="E85" s="182"/>
      <c r="F85" s="187"/>
      <c r="G85" s="193" t="s">
        <v>24</v>
      </c>
    </row>
    <row r="86" spans="1:25" s="55" customFormat="1" ht="22.5" hidden="1" customHeight="1">
      <c r="A86" s="166" t="s">
        <v>24</v>
      </c>
      <c r="B86" s="106" t="s">
        <v>30</v>
      </c>
      <c r="C86" s="113">
        <v>1</v>
      </c>
      <c r="D86" s="178" t="s">
        <v>24</v>
      </c>
      <c r="E86" s="183"/>
      <c r="F86" s="147">
        <f>ROUNDDOWN((M82)*G86,0)</f>
        <v>6102</v>
      </c>
      <c r="G86" s="191">
        <f>J88</f>
        <v>2.e-002</v>
      </c>
      <c r="I86" s="114" t="s">
        <v>97</v>
      </c>
      <c r="J86" s="202">
        <v>1.e-002</v>
      </c>
    </row>
    <row r="87" spans="1:25" s="55" customFormat="1" ht="22.5" hidden="1" customHeight="1">
      <c r="A87" s="163" t="s">
        <v>48</v>
      </c>
      <c r="B87" s="102"/>
      <c r="C87" s="111"/>
      <c r="D87" s="124"/>
      <c r="F87" s="188"/>
      <c r="G87" s="194" t="s">
        <v>24</v>
      </c>
      <c r="I87" s="114"/>
    </row>
    <row r="88" spans="1:25" s="55" customFormat="1" ht="22.5" hidden="1" customHeight="1">
      <c r="A88" s="163" t="s">
        <v>24</v>
      </c>
      <c r="B88" s="102" t="s">
        <v>30</v>
      </c>
      <c r="C88" s="111">
        <v>1</v>
      </c>
      <c r="D88" s="124" t="s">
        <v>24</v>
      </c>
      <c r="F88" s="148">
        <f>ROUNDDOWN((M82+F84+F86)*G88,0)</f>
        <v>31428</v>
      </c>
      <c r="G88" s="194">
        <f>J90</f>
        <v>0.1</v>
      </c>
      <c r="I88" s="114" t="s">
        <v>90</v>
      </c>
      <c r="J88" s="202">
        <v>2.e-002</v>
      </c>
    </row>
    <row r="89" spans="1:25" s="55" customFormat="1" ht="22.5" hidden="1" customHeight="1">
      <c r="A89" s="165" t="s">
        <v>106</v>
      </c>
      <c r="B89" s="103"/>
      <c r="C89" s="173"/>
      <c r="D89" s="177"/>
      <c r="E89" s="182"/>
      <c r="F89" s="187"/>
      <c r="G89" s="193" t="s">
        <v>24</v>
      </c>
      <c r="I89" s="114"/>
    </row>
    <row r="90" spans="1:25" s="55" customFormat="1" ht="22.5" hidden="1" customHeight="1">
      <c r="A90" s="163" t="s">
        <v>24</v>
      </c>
      <c r="B90" s="102" t="s">
        <v>30</v>
      </c>
      <c r="C90" s="111">
        <v>1</v>
      </c>
      <c r="D90" s="124" t="s">
        <v>24</v>
      </c>
      <c r="F90" s="148">
        <f>ROUNDDOWN((F82+M82)*G90,0)</f>
        <v>16171</v>
      </c>
      <c r="G90" s="194">
        <f>J92</f>
        <v>5.e-002</v>
      </c>
      <c r="I90" s="114" t="s">
        <v>110</v>
      </c>
      <c r="J90" s="203">
        <v>0.1</v>
      </c>
      <c r="K90" s="198" t="s">
        <v>103</v>
      </c>
      <c r="L90" s="211" t="s">
        <v>119</v>
      </c>
      <c r="M90" s="212"/>
    </row>
    <row r="91" spans="1:25" s="55" customFormat="1" ht="22.5" hidden="1" customHeight="1">
      <c r="A91" s="165" t="s">
        <v>28</v>
      </c>
      <c r="B91" s="103"/>
      <c r="C91" s="118"/>
      <c r="D91" s="122"/>
      <c r="E91" s="180"/>
      <c r="F91" s="118"/>
      <c r="G91" s="157" t="s">
        <v>24</v>
      </c>
      <c r="I91" s="114"/>
    </row>
    <row r="92" spans="1:25" s="55" customFormat="1" ht="22.5" hidden="1" customHeight="1">
      <c r="A92" s="167" t="s">
        <v>24</v>
      </c>
      <c r="B92" s="107"/>
      <c r="C92" s="120" t="s">
        <v>24</v>
      </c>
      <c r="D92" s="128" t="s">
        <v>24</v>
      </c>
      <c r="E92" s="184"/>
      <c r="F92" s="189">
        <f>SUM(F74:F90)</f>
        <v>380191.4</v>
      </c>
      <c r="G92" s="159" t="s">
        <v>24</v>
      </c>
      <c r="I92" s="114" t="s">
        <v>111</v>
      </c>
      <c r="J92" s="203">
        <v>5.e-002</v>
      </c>
    </row>
    <row r="93" spans="1:25" s="55" customFormat="1" ht="22.5" hidden="1" customHeight="1">
      <c r="A93" s="162" t="str">
        <f>A70</f>
        <v>平面測量（１／２５０）</v>
      </c>
      <c r="B93" s="99" t="s">
        <v>107</v>
      </c>
      <c r="C93" s="108"/>
      <c r="D93" s="108"/>
      <c r="E93" s="108"/>
      <c r="F93" s="185"/>
      <c r="G93" s="153" t="s">
        <v>141</v>
      </c>
    </row>
    <row r="94" spans="1:25" s="55" customFormat="1" ht="22.5" hidden="1" customHeight="1">
      <c r="A94" s="172" t="str">
        <f>A71</f>
        <v>平地</v>
      </c>
      <c r="B94" s="100"/>
      <c r="C94" s="100"/>
      <c r="D94" s="100"/>
      <c r="E94" s="100"/>
      <c r="F94" s="22" t="s">
        <v>24</v>
      </c>
      <c r="G94" s="190">
        <f>J72</f>
        <v>1.6000000000000001e-003</v>
      </c>
      <c r="I94" s="195" t="s">
        <v>112</v>
      </c>
    </row>
    <row r="95" spans="1:25" s="55" customFormat="1" ht="22.5" hidden="1" customHeight="1">
      <c r="A95" s="164" t="s">
        <v>0</v>
      </c>
      <c r="B95" s="101" t="s">
        <v>3</v>
      </c>
      <c r="C95" s="109" t="s">
        <v>5</v>
      </c>
      <c r="D95" s="101" t="s">
        <v>11</v>
      </c>
      <c r="E95" s="98" t="s">
        <v>8</v>
      </c>
      <c r="F95" s="98"/>
      <c r="G95" s="155" t="s">
        <v>12</v>
      </c>
      <c r="I95" s="199" t="s">
        <v>40</v>
      </c>
      <c r="J95" s="204" t="s">
        <v>59</v>
      </c>
      <c r="K95" s="209"/>
      <c r="L95" s="209"/>
      <c r="M95" s="213"/>
      <c r="N95" s="204" t="s">
        <v>135</v>
      </c>
      <c r="O95" s="209"/>
      <c r="P95" s="209"/>
      <c r="Q95" s="213"/>
      <c r="R95" s="204" t="s">
        <v>54</v>
      </c>
      <c r="S95" s="209"/>
      <c r="T95" s="209"/>
      <c r="U95" s="213"/>
      <c r="V95" s="204" t="s">
        <v>113</v>
      </c>
      <c r="W95" s="209"/>
      <c r="X95" s="209"/>
      <c r="Y95" s="213"/>
    </row>
    <row r="96" spans="1:25" s="55" customFormat="1" ht="22.5" hidden="1" customHeight="1">
      <c r="A96" s="163" t="str">
        <f>A93</f>
        <v>平面測量（１／２５０）</v>
      </c>
      <c r="B96" s="102"/>
      <c r="C96" s="110"/>
      <c r="D96" s="121"/>
      <c r="E96" s="179"/>
      <c r="F96" s="110"/>
      <c r="G96" s="156" t="s">
        <v>24</v>
      </c>
      <c r="I96" s="200" t="s">
        <v>103</v>
      </c>
      <c r="J96" s="205" t="s">
        <v>119</v>
      </c>
      <c r="K96" s="205" t="s">
        <v>86</v>
      </c>
      <c r="L96" s="205" t="s">
        <v>31</v>
      </c>
      <c r="M96" s="205" t="s">
        <v>132</v>
      </c>
      <c r="N96" s="205" t="s">
        <v>119</v>
      </c>
      <c r="O96" s="205" t="s">
        <v>86</v>
      </c>
      <c r="P96" s="205" t="s">
        <v>31</v>
      </c>
      <c r="Q96" s="205" t="s">
        <v>132</v>
      </c>
      <c r="R96" s="205" t="s">
        <v>119</v>
      </c>
      <c r="S96" s="205" t="s">
        <v>86</v>
      </c>
      <c r="T96" s="205" t="s">
        <v>31</v>
      </c>
      <c r="U96" s="205" t="s">
        <v>132</v>
      </c>
      <c r="V96" s="205" t="s">
        <v>119</v>
      </c>
      <c r="W96" s="205" t="s">
        <v>86</v>
      </c>
      <c r="X96" s="205" t="s">
        <v>31</v>
      </c>
      <c r="Y96" s="205" t="s">
        <v>132</v>
      </c>
    </row>
    <row r="97" spans="1:25" s="55" customFormat="1" ht="22.5" hidden="1" customHeight="1">
      <c r="A97" s="163" t="s">
        <v>24</v>
      </c>
      <c r="B97" s="102" t="s">
        <v>30</v>
      </c>
      <c r="C97" s="111">
        <v>1</v>
      </c>
      <c r="D97" s="121" t="s">
        <v>24</v>
      </c>
      <c r="E97" s="179"/>
      <c r="F97" s="148">
        <f>ROUNDDOWN(F92*C97,0)</f>
        <v>380191</v>
      </c>
      <c r="G97" s="156" t="s">
        <v>24</v>
      </c>
      <c r="I97" s="200" t="s">
        <v>114</v>
      </c>
      <c r="J97" s="206" t="s">
        <v>120</v>
      </c>
      <c r="K97" s="207"/>
      <c r="L97" s="207"/>
      <c r="M97" s="207"/>
      <c r="N97" s="206" t="s">
        <v>120</v>
      </c>
      <c r="O97" s="207"/>
      <c r="P97" s="207"/>
      <c r="Q97" s="207"/>
      <c r="R97" s="206" t="s">
        <v>127</v>
      </c>
      <c r="S97" s="207"/>
      <c r="T97" s="207"/>
      <c r="U97" s="207"/>
      <c r="V97" s="206" t="s">
        <v>129</v>
      </c>
      <c r="W97" s="207"/>
      <c r="X97" s="207"/>
      <c r="Y97" s="207"/>
    </row>
    <row r="98" spans="1:25" s="55" customFormat="1" ht="22.5" hidden="1" customHeight="1">
      <c r="A98" s="165"/>
      <c r="B98" s="103"/>
      <c r="C98" s="118"/>
      <c r="D98" s="122"/>
      <c r="E98" s="180"/>
      <c r="F98" s="118"/>
      <c r="G98" s="157"/>
      <c r="I98" s="200" t="s">
        <v>115</v>
      </c>
      <c r="J98" s="206" t="s">
        <v>84</v>
      </c>
      <c r="K98" s="207"/>
      <c r="L98" s="207"/>
      <c r="M98" s="207"/>
      <c r="N98" s="206" t="s">
        <v>33</v>
      </c>
      <c r="O98" s="207"/>
      <c r="P98" s="207"/>
      <c r="Q98" s="207"/>
      <c r="R98" s="206" t="s">
        <v>129</v>
      </c>
      <c r="S98" s="207"/>
      <c r="T98" s="207"/>
      <c r="U98" s="207"/>
      <c r="V98" s="206" t="s">
        <v>122</v>
      </c>
      <c r="W98" s="207"/>
      <c r="X98" s="207"/>
      <c r="Y98" s="207"/>
    </row>
    <row r="99" spans="1:25" s="55" customFormat="1" ht="22.5" hidden="1" customHeight="1">
      <c r="A99" s="166"/>
      <c r="B99" s="106"/>
      <c r="C99" s="119"/>
      <c r="D99" s="127"/>
      <c r="E99" s="181"/>
      <c r="F99" s="150"/>
      <c r="G99" s="158"/>
      <c r="I99" s="200" t="s">
        <v>116</v>
      </c>
      <c r="J99" s="206" t="s">
        <v>121</v>
      </c>
      <c r="K99" s="206" t="s">
        <v>125</v>
      </c>
      <c r="L99" s="207"/>
      <c r="M99" s="207"/>
      <c r="N99" s="206" t="s">
        <v>127</v>
      </c>
      <c r="O99" s="206" t="s">
        <v>58</v>
      </c>
      <c r="P99" s="207"/>
      <c r="Q99" s="207"/>
      <c r="R99" s="206" t="s">
        <v>122</v>
      </c>
      <c r="S99" s="206" t="s">
        <v>127</v>
      </c>
      <c r="T99" s="207"/>
      <c r="U99" s="207"/>
      <c r="V99" s="206" t="s">
        <v>137</v>
      </c>
      <c r="W99" s="206" t="s">
        <v>129</v>
      </c>
      <c r="X99" s="207"/>
      <c r="Y99" s="207"/>
    </row>
    <row r="100" spans="1:25" s="55" customFormat="1" ht="22.5" hidden="1" customHeight="1">
      <c r="A100" s="165"/>
      <c r="B100" s="103"/>
      <c r="C100" s="175"/>
      <c r="D100" s="177"/>
      <c r="E100" s="182"/>
      <c r="F100" s="187"/>
      <c r="G100" s="157"/>
      <c r="I100" s="200" t="s">
        <v>17</v>
      </c>
      <c r="J100" s="206" t="s">
        <v>122</v>
      </c>
      <c r="K100" s="206" t="s">
        <v>127</v>
      </c>
      <c r="L100" s="207"/>
      <c r="M100" s="207"/>
      <c r="N100" s="206" t="s">
        <v>137</v>
      </c>
      <c r="O100" s="206" t="s">
        <v>129</v>
      </c>
      <c r="P100" s="207"/>
      <c r="Q100" s="207"/>
      <c r="R100" s="206" t="s">
        <v>123</v>
      </c>
      <c r="S100" s="206" t="s">
        <v>122</v>
      </c>
      <c r="T100" s="207"/>
      <c r="U100" s="207"/>
      <c r="V100" s="207">
        <v>0</v>
      </c>
      <c r="W100" s="206" t="s">
        <v>128</v>
      </c>
      <c r="X100" s="207"/>
      <c r="Y100" s="207"/>
    </row>
    <row r="101" spans="1:25" s="55" customFormat="1" ht="22.5" hidden="1" customHeight="1">
      <c r="A101" s="166"/>
      <c r="B101" s="106"/>
      <c r="C101" s="176"/>
      <c r="D101" s="178"/>
      <c r="E101" s="183"/>
      <c r="F101" s="147"/>
      <c r="G101" s="158"/>
      <c r="I101" s="200" t="s">
        <v>60</v>
      </c>
      <c r="J101" s="206" t="s">
        <v>123</v>
      </c>
      <c r="K101" s="206" t="s">
        <v>128</v>
      </c>
      <c r="L101" s="207"/>
      <c r="M101" s="207"/>
      <c r="N101" s="206" t="s">
        <v>138</v>
      </c>
      <c r="O101" s="206" t="s">
        <v>128</v>
      </c>
      <c r="P101" s="206" t="s">
        <v>121</v>
      </c>
      <c r="Q101" s="207"/>
      <c r="R101" s="207">
        <v>0</v>
      </c>
      <c r="S101" s="206" t="s">
        <v>123</v>
      </c>
      <c r="T101" s="206" t="s">
        <v>122</v>
      </c>
      <c r="U101" s="207"/>
      <c r="V101" s="206" t="s">
        <v>118</v>
      </c>
      <c r="W101" s="207">
        <v>0</v>
      </c>
      <c r="X101" s="206" t="s">
        <v>123</v>
      </c>
      <c r="Y101" s="207"/>
    </row>
    <row r="102" spans="1:25" s="55" customFormat="1" ht="22.5" hidden="1" customHeight="1">
      <c r="A102" s="165" t="s">
        <v>24</v>
      </c>
      <c r="B102" s="103"/>
      <c r="C102" s="118"/>
      <c r="D102" s="122"/>
      <c r="E102" s="180"/>
      <c r="F102" s="118"/>
      <c r="G102" s="157" t="s">
        <v>24</v>
      </c>
      <c r="I102" s="200" t="s">
        <v>45</v>
      </c>
      <c r="J102" s="207"/>
      <c r="K102" s="206" t="s">
        <v>122</v>
      </c>
      <c r="L102" s="206" t="s">
        <v>58</v>
      </c>
      <c r="M102" s="206" t="s">
        <v>133</v>
      </c>
      <c r="N102" s="207"/>
      <c r="O102" s="206" t="s">
        <v>137</v>
      </c>
      <c r="P102" s="206" t="s">
        <v>120</v>
      </c>
      <c r="Q102" s="206" t="s">
        <v>140</v>
      </c>
      <c r="R102" s="206" t="s">
        <v>138</v>
      </c>
      <c r="S102" s="206" t="s">
        <v>128</v>
      </c>
      <c r="T102" s="206" t="s">
        <v>129</v>
      </c>
      <c r="U102" s="206" t="s">
        <v>33</v>
      </c>
      <c r="V102" s="207"/>
      <c r="W102" s="206" t="s">
        <v>138</v>
      </c>
      <c r="X102" s="206" t="s">
        <v>137</v>
      </c>
      <c r="Y102" s="206" t="s">
        <v>129</v>
      </c>
    </row>
    <row r="103" spans="1:25" s="55" customFormat="1" ht="22.5" hidden="1" customHeight="1">
      <c r="A103" s="166" t="s">
        <v>24</v>
      </c>
      <c r="B103" s="106"/>
      <c r="C103" s="119" t="s">
        <v>24</v>
      </c>
      <c r="D103" s="127" t="s">
        <v>24</v>
      </c>
      <c r="E103" s="181"/>
      <c r="F103" s="119" t="s">
        <v>24</v>
      </c>
      <c r="G103" s="158" t="s">
        <v>24</v>
      </c>
      <c r="I103" s="200" t="s">
        <v>117</v>
      </c>
      <c r="J103" s="207"/>
      <c r="K103" s="206" t="s">
        <v>129</v>
      </c>
      <c r="L103" s="206" t="s">
        <v>80</v>
      </c>
      <c r="M103" s="206" t="s">
        <v>134</v>
      </c>
      <c r="N103" s="207"/>
      <c r="O103" s="206" t="s">
        <v>25</v>
      </c>
      <c r="P103" s="206" t="s">
        <v>126</v>
      </c>
      <c r="Q103" s="206" t="s">
        <v>134</v>
      </c>
      <c r="R103" s="207"/>
      <c r="S103" s="206" t="s">
        <v>137</v>
      </c>
      <c r="T103" s="206" t="s">
        <v>125</v>
      </c>
      <c r="U103" s="206" t="s">
        <v>51</v>
      </c>
      <c r="V103" s="207"/>
      <c r="W103" s="206" t="s">
        <v>128</v>
      </c>
      <c r="X103" s="206" t="s">
        <v>129</v>
      </c>
      <c r="Y103" s="206" t="s">
        <v>33</v>
      </c>
    </row>
    <row r="104" spans="1:25" s="55" customFormat="1" ht="22.5" hidden="1" customHeight="1">
      <c r="A104" s="163" t="s">
        <v>24</v>
      </c>
      <c r="B104" s="102"/>
      <c r="C104" s="110"/>
      <c r="D104" s="121"/>
      <c r="E104" s="179"/>
      <c r="F104" s="110"/>
      <c r="G104" s="156" t="s">
        <v>24</v>
      </c>
    </row>
    <row r="105" spans="1:25" s="55" customFormat="1" ht="22.5" hidden="1" customHeight="1">
      <c r="A105" s="163" t="s">
        <v>24</v>
      </c>
      <c r="B105" s="102"/>
      <c r="C105" s="110" t="s">
        <v>24</v>
      </c>
      <c r="D105" s="121" t="s">
        <v>24</v>
      </c>
      <c r="E105" s="179"/>
      <c r="F105" s="110" t="s">
        <v>24</v>
      </c>
      <c r="G105" s="156" t="s">
        <v>24</v>
      </c>
    </row>
    <row r="106" spans="1:25" s="55" customFormat="1" ht="22.5" hidden="1" customHeight="1">
      <c r="A106" s="165" t="s">
        <v>24</v>
      </c>
      <c r="B106" s="103"/>
      <c r="C106" s="118"/>
      <c r="D106" s="122"/>
      <c r="E106" s="180"/>
      <c r="F106" s="118"/>
      <c r="G106" s="157" t="s">
        <v>24</v>
      </c>
    </row>
    <row r="107" spans="1:25" s="55" customFormat="1" ht="22.5" hidden="1" customHeight="1">
      <c r="A107" s="166" t="s">
        <v>24</v>
      </c>
      <c r="B107" s="106"/>
      <c r="C107" s="119" t="s">
        <v>24</v>
      </c>
      <c r="D107" s="127" t="s">
        <v>24</v>
      </c>
      <c r="E107" s="181"/>
      <c r="F107" s="119" t="s">
        <v>24</v>
      </c>
      <c r="G107" s="158" t="s">
        <v>24</v>
      </c>
    </row>
    <row r="108" spans="1:25" s="55" customFormat="1" ht="22.5" hidden="1" customHeight="1">
      <c r="A108" s="163" t="s">
        <v>24</v>
      </c>
      <c r="B108" s="102"/>
      <c r="C108" s="110"/>
      <c r="D108" s="121"/>
      <c r="E108" s="179"/>
      <c r="F108" s="110"/>
      <c r="G108" s="156" t="s">
        <v>24</v>
      </c>
    </row>
    <row r="109" spans="1:25" s="55" customFormat="1" ht="22.5" hidden="1" customHeight="1">
      <c r="A109" s="163" t="s">
        <v>24</v>
      </c>
      <c r="B109" s="102"/>
      <c r="C109" s="110" t="s">
        <v>24</v>
      </c>
      <c r="D109" s="121" t="s">
        <v>24</v>
      </c>
      <c r="E109" s="179"/>
      <c r="F109" s="110" t="s">
        <v>24</v>
      </c>
      <c r="G109" s="156" t="s">
        <v>24</v>
      </c>
    </row>
    <row r="110" spans="1:25" s="55" customFormat="1" ht="22.5" hidden="1" customHeight="1">
      <c r="A110" s="165" t="s">
        <v>24</v>
      </c>
      <c r="B110" s="103"/>
      <c r="C110" s="118"/>
      <c r="D110" s="122"/>
      <c r="E110" s="180"/>
      <c r="F110" s="118"/>
      <c r="G110" s="157" t="s">
        <v>24</v>
      </c>
    </row>
    <row r="111" spans="1:25" s="55" customFormat="1" ht="22.5" hidden="1" customHeight="1">
      <c r="A111" s="166" t="s">
        <v>24</v>
      </c>
      <c r="B111" s="106"/>
      <c r="C111" s="119" t="s">
        <v>24</v>
      </c>
      <c r="D111" s="127" t="s">
        <v>24</v>
      </c>
      <c r="E111" s="181"/>
      <c r="F111" s="119" t="s">
        <v>24</v>
      </c>
      <c r="G111" s="158" t="s">
        <v>24</v>
      </c>
    </row>
    <row r="112" spans="1:25" s="55" customFormat="1" ht="22.5" hidden="1" customHeight="1">
      <c r="A112" s="163" t="s">
        <v>24</v>
      </c>
      <c r="B112" s="102"/>
      <c r="C112" s="110"/>
      <c r="D112" s="121"/>
      <c r="E112" s="179"/>
      <c r="F112" s="110"/>
      <c r="G112" s="156" t="s">
        <v>24</v>
      </c>
    </row>
    <row r="113" spans="1:7" s="55" customFormat="1" ht="22.5" hidden="1" customHeight="1">
      <c r="A113" s="163" t="s">
        <v>24</v>
      </c>
      <c r="B113" s="102"/>
      <c r="C113" s="110" t="s">
        <v>24</v>
      </c>
      <c r="D113" s="121" t="s">
        <v>24</v>
      </c>
      <c r="E113" s="179"/>
      <c r="F113" s="110" t="s">
        <v>24</v>
      </c>
      <c r="G113" s="156" t="s">
        <v>24</v>
      </c>
    </row>
    <row r="114" spans="1:7" s="55" customFormat="1" ht="22.5" hidden="1" customHeight="1">
      <c r="A114" s="165" t="s">
        <v>24</v>
      </c>
      <c r="B114" s="103"/>
      <c r="C114" s="118"/>
      <c r="D114" s="122"/>
      <c r="E114" s="180"/>
      <c r="F114" s="118"/>
      <c r="G114" s="157" t="s">
        <v>24</v>
      </c>
    </row>
    <row r="115" spans="1:7" s="55" customFormat="1" ht="22.5" hidden="1" customHeight="1">
      <c r="A115" s="167" t="s">
        <v>24</v>
      </c>
      <c r="B115" s="107"/>
      <c r="C115" s="120" t="s">
        <v>24</v>
      </c>
      <c r="D115" s="128" t="s">
        <v>24</v>
      </c>
      <c r="E115" s="184"/>
      <c r="F115" s="120" t="s">
        <v>24</v>
      </c>
      <c r="G115" s="159" t="s">
        <v>24</v>
      </c>
    </row>
    <row r="116" spans="1:7" hidden="1"/>
  </sheetData>
  <mergeCells count="11">
    <mergeCell ref="L72:M72"/>
    <mergeCell ref="L90:M90"/>
    <mergeCell ref="J95:M95"/>
    <mergeCell ref="N95:Q95"/>
    <mergeCell ref="R95:U95"/>
    <mergeCell ref="V95:Y95"/>
    <mergeCell ref="B1:E2"/>
    <mergeCell ref="B24:E25"/>
    <mergeCell ref="B47:E48"/>
    <mergeCell ref="B70:E71"/>
    <mergeCell ref="B93:E94"/>
  </mergeCells>
  <phoneticPr fontId="13" type="Hiragana"/>
  <pageMargins left="0.78740157480314943" right="0.78740157480314943" top="0.98425196850393681" bottom="0.98425196850393681" header="0.51181102362204722" footer="0.51181102362204722"/>
  <pageSetup paperSize="9" scale="88" fitToWidth="1" fitToHeight="0" orientation="landscape" usePrinterDefaults="1" r:id="rId1"/>
  <headerFooter>
    <oddFooter>&amp;R福井県勝山市</oddFooter>
  </headerFooter>
  <rowBreaks count="4" manualBreakCount="4">
    <brk id="23" max="6" man="1"/>
    <brk id="46" max="6" man="1"/>
    <brk id="69" max="6" man="1"/>
    <brk id="92" max="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表紙当初</vt:lpstr>
      <vt:lpstr>内訳当初</vt:lpstr>
      <vt:lpstr>内訳明細当初</vt:lpstr>
      <vt:lpstr>代価表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建設ソリューショングループ</dc:creator>
  <cp:lastModifiedBy>島田　真次</cp:lastModifiedBy>
  <cp:lastPrinted>2022-07-28T09:41:38Z</cp:lastPrinted>
  <dcterms:created xsi:type="dcterms:W3CDTF">2004-05-16T23:57:18Z</dcterms:created>
  <dcterms:modified xsi:type="dcterms:W3CDTF">2025-05-26T01:17:26Z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3.0.3.0</vt:lpwstr>
      <vt:lpwstr>3.1.10.0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2025-05-26T01:17:26Z</vt:filetime>
  </property>
</Properties>
</file>