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tsuyama_fs\FSV1\財政課\◆◆◆廣田フォルダ◆◆◆\H27\(3.0.3.1)財政公表\(27.4.22)平成２５年度財政状況資料集の作成および提出について\"/>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23" i="11" l="1"/>
  <c r="AF23" i="11"/>
  <c r="AA23" i="11"/>
  <c r="AU63" i="11"/>
  <c r="AP63" i="11"/>
  <c r="AA9" i="11"/>
  <c r="AA8" i="11"/>
  <c r="AA7" i="11"/>
  <c r="AA34" i="11"/>
  <c r="AA33" i="11"/>
  <c r="AA32" i="11"/>
  <c r="AA31" i="11"/>
  <c r="AA30" i="11"/>
  <c r="AA29" i="11"/>
  <c r="AA28"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BW35" i="9"/>
  <c r="BW36" i="9" s="1"/>
  <c r="BW37" i="9" s="1"/>
  <c r="BW38" i="9" s="1"/>
  <c r="BW39" i="9" s="1"/>
  <c r="BW40" i="9" s="1"/>
  <c r="BW41" i="9" s="1"/>
  <c r="AM35" i="9"/>
  <c r="BW34" i="9"/>
  <c r="C34" i="9"/>
  <c r="CO34" i="9" l="1"/>
  <c r="CO35" i="9" s="1"/>
  <c r="CO36" i="9" s="1"/>
  <c r="C35" i="9"/>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<sst xmlns="http://schemas.openxmlformats.org/spreadsheetml/2006/main" count="982" uniqueCount="545">
  <si>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</si>
  <si>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</si>
  <si>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</si>
  <si>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</si>
  <si>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</si>
  <si>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</si>
  <si>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</si>
  <si>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</si>
  <si>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</si>
  <si>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</si>
  <si>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</si>
  <si>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</si>
  <si>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</si>
  <si>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</si>
  <si>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</si>
  <si>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</si>
  <si>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</si>
  <si>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</si>
  <si>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</si>
  <si>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</si>
  <si>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</si>
  <si>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</si>
  <si>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</si>
  <si>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</si>
  <si>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</si>
  <si>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</si>
  <si>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</si>
  <si>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</si>
  <si>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</si>
  <si>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</si>
  <si>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</si>
  <si>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</si>
  <si>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</si>
  <si>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</si>
  <si>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</si>
  <si>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</si>
  <si>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</si>
  <si>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</si>
  <si>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</si>
  <si>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</si>
  <si>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</si>
  <si>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</si>
  <si>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</si>
  <si>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</si>
  <si>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</si>
  <si>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</si>
  <si>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</si>
  <si>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</si>
  <si>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</si>
  <si>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</si>
  <si>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</si>
  <si>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</si>
  <si>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</si>
  <si>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</si>
  <si>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</si>
  <si>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</si>
  <si>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</si>
  <si>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</si>
  <si>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</si>
  <si>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</si>
  <si>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</si>
  <si>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</si>
  <si>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</si>
  <si>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</si>
  <si>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</si>
  <si>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</si>
  <si>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</si>
  <si>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</si>
  <si>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</si>
  <si>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</si>
  <si>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</si>
  <si>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</si>
  <si>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</si>
  <si>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</si>
  <si>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</si>
  <si>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</si>
  <si>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</si>
  <si>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</si>
  <si>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</si>
  <si>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</si>
  <si>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</si>
  <si>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</si>
  <si>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</si>
  <si>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</si>
  <si>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</si>
  <si>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</si>
  <si>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</si>
  <si>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</si>
  <si>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</si>
  <si>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</si>
  <si>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</si>
  <si>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</si>
  <si>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</si>
  <si>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</si>
  <si>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</si>
  <si>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</si>
  <si>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</si>
  <si>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</si>
  <si>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</si>
  <si>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</si>
  <si>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</si>
  <si>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</si>
  <si>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</si>
  <si>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</si>
  <si>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</si>
  <si>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</si>
  <si>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</si>
  <si>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</si>
  <si>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</si>
  <si>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</si>
  <si>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</si>
  <si>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</si>
  <si>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</si>
  <si>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</si>
  <si>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</si>
  <si>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</si>
  <si>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</si>
  <si>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</si>
  <si>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</si>
  <si>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</si>
  <si>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</si>
  <si>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</si>
  <si>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</si>
  <si>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</si>
  <si>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</si>
  <si>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</si>
  <si>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</si>
  <si>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</si>
  <si>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</si>
  <si>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</si>
  <si>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</si>
  <si>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</si>
  <si>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</si>
  <si>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</si>
  <si>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</si>
  <si>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</si>
  <si>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</si>
  <si>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</si>
  <si>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</si>
  <si>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</si>
  <si>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</si>
  <si>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</si>
  <si>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</si>
  <si>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</si>
  <si>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</si>
  <si>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</si>
  <si>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</si>
  <si>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</si>
  <si>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</si>
  <si>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</si>
  <si>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</si>
  <si>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</si>
  <si>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</si>
  <si>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</si>
  <si>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</si>
  <si>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</si>
  <si>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</si>
  <si>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</si>
  <si>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</si>
  <si>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</si>
  <si>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</si>
  <si>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</si>
  <si>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</si>
  <si>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</si>
  <si>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</si>
  <si>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</si>
  <si>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</si>
  <si>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</si>
  <si>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</si>
  <si>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</si>
  <si>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</si>
  <si>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</si>
  <si>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</si>
  <si>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</si>
  <si>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</si>
  <si>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</si>
  <si>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</si>
  <si>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</si>
  <si>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</si>
  <si>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</si>
  <si>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</si>
  <si>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</si>
  <si>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</si>
  <si>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</si>
  <si>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</si>
  <si>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</si>
  <si>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</si>
  <si>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</si>
  <si>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</si>
  <si>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</si>
  <si>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</si>
  <si>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</si>
  <si>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</si>
  <si>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</si>
  <si>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福井県勝山市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</si>
  <si>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</si>
  <si>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</si>
  <si>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</si>
  <si>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</si>
  <si>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</si>
  <si>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</si>
  <si>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</si>
  <si>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</si>
  <si>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</si>
  <si>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</si>
  <si>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</si>
  <si>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</si>
  <si>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</si>
  <si>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</si>
  <si>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</si>
  <si>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</si>
  <si>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</si>
  <si>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</si>
  <si>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</si>
  <si>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</si>
  <si>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</si>
  <si>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</si>
  <si>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</si>
  <si>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</si>
  <si>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</si>
  <si>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</si>
  <si>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</si>
  <si>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</si>
  <si>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</si>
  <si>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</si>
  <si>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</si>
  <si>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</si>
  <si>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</si>
  <si>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</si>
  <si>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</si>
  <si>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</si>
  <si>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</si>
  <si>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</si>
  <si>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</si>
  <si>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</si>
  <si>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</si>
  <si>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</si>
  <si>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</si>
  <si>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</si>
  <si>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</si>
  <si>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</si>
  <si>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</si>
  <si>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</si>
  <si>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</si>
  <si>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</si>
  <si>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</si>
  <si>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</si>
  <si>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</si>
  <si>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</si>
  <si>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</si>
  <si>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</si>
  <si>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</si>
  <si>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</si>
  <si>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</si>
  <si>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</si>
  <si>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</si>
  <si>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</si>
  <si>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</si>
  <si>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</si>
  <si>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</si>
  <si>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</si>
  <si>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</si>
  <si>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</si>
  <si>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</si>
  <si>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</si>
  <si>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</si>
  <si>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</si>
  <si>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</si>
  <si>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</si>
  <si>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</si>
  <si>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</si>
  <si>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</si>
  <si>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</si>
  <si>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</si>
  <si>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</si>
  <si>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</si>
  <si>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</si>
  <si>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</si>
  <si>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</si>
  <si>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</si>
  <si>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</si>
  <si>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</si>
  <si>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</si>
  <si>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</si>
  <si>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</si>
  <si>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</si>
  <si>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</si>
  <si>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</si>
  <si>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</si>
  <si>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</si>
  <si>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</si>
  <si>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</si>
  <si>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</si>
  <si>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</si>
  <si>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</si>
  <si>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</si>
  <si>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</si>
  <si>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</si>
  <si>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</si>
  <si>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</si>
  <si>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</si>
  <si>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</si>
  <si>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</si>
  <si>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</si>
  <si>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</si>
  <si>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</si>
  <si>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</si>
  <si>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</si>
  <si>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</si>
  <si>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</si>
  <si>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</si>
  <si>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</si>
  <si>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</si>
  <si>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</si>
  <si>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</si>
  <si>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</si>
  <si>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</si>
  <si>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</si>
  <si>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</si>
  <si>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</si>
  <si>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</si>
  <si>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</si>
  <si>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</si>
  <si>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</si>
  <si>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</si>
  <si>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</si>
  <si>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</si>
  <si>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</si>
  <si>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</si>
  <si>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</si>
  <si>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</si>
  <si>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</si>
  <si>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</si>
  <si>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</si>
  <si>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</si>
  <si>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</si>
  <si>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</si>
  <si>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</si>
  <si>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</si>
  <si>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</si>
  <si>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</si>
  <si>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</si>
  <si>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</si>
  <si>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</si>
  <si>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福井県勝山市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</si>
  <si>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</si>
  <si>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</si>
  <si>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</si>
  <si>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</si>
  <si>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</si>
  <si>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</si>
  <si>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</si>
  <si>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</si>
  <si>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</si>
  <si>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</si>
  <si>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</si>
  <si>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</si>
  <si>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</si>
  <si>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</si>
  <si>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</si>
  <si>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</si>
  <si>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</si>
  <si>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</si>
  <si>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</si>
  <si>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</si>
  <si>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</si>
  <si>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市有林造成事業特別会計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</si>
  <si>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</si>
  <si>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</si>
  <si>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</si>
  <si>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</si>
  <si>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</si>
  <si>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</si>
  <si>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</si>
  <si>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</si>
  <si>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</si>
  <si>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</si>
  <si>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</si>
  <si>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</si>
  <si>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</si>
  <si>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</si>
  <si>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</si>
  <si>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</si>
  <si>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</si>
  <si>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</si>
  <si>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</si>
  <si>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</si>
  <si>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</si>
  <si>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</si>
  <si>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</si>
  <si>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</si>
  <si>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</si>
  <si>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</si>
  <si>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</si>
  <si>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</si>
  <si>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</si>
  <si>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</si>
  <si>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</si>
  <si>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</si>
  <si>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</si>
  <si>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</si>
  <si>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</si>
  <si>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</si>
  <si>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</si>
  <si>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</si>
  <si>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</si>
  <si>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</si>
  <si>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</si>
  <si>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</si>
  <si>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</si>
  <si>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</si>
  <si>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</si>
  <si>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</si>
  <si>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</si>
  <si>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</si>
  <si>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</si>
  <si>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</si>
  <si>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</si>
  <si>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</si>
  <si>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</si>
  <si>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</si>
  <si>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</si>
  <si>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</si>
  <si>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</si>
  <si>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</si>
  <si>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</si>
  <si>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</si>
  <si>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</si>
  <si>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</si>
  <si>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</si>
  <si>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</si>
  <si>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</si>
  <si>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</si>
  <si>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</si>
  <si>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</si>
  <si>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</si>
  <si>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</si>
  <si>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</si>
  <si>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</si>
  <si>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</si>
  <si>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</si>
  <si>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</si>
  <si>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</si>
  <si>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</si>
  <si>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</si>
  <si>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</si>
  <si>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</si>
  <si>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</si>
  <si>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</si>
  <si>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</si>
  <si>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</si>
  <si>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</si>
  <si>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</si>
  <si>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</si>
  <si>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</si>
  <si>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</si>
  <si>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</si>
  <si>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</si>
  <si>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</si>
  <si>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</si>
  <si>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</si>
  <si>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</si>
  <si>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</si>
  <si>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</si>
  <si>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</si>
  <si>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</si>
  <si>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</si>
  <si>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</si>
  <si>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</si>
  <si>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</si>
  <si>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</si>
  <si>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</si>
  <si>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</si>
  <si>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</si>
  <si>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</si>
  <si>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</si>
  <si>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</si>
  <si>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</si>
  <si>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</si>
  <si>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</si>
  <si>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</si>
  <si>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</si>
  <si>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</si>
  <si>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</si>
  <si>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</si>
  <si>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</si>
  <si>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</si>
  <si>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</si>
  <si>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</si>
  <si>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</si>
  <si>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</si>
  <si>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</si>
  <si>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</si>
  <si>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</si>
  <si>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</si>
  <si>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</si>
  <si>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</si>
  <si>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</si>
  <si>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</si>
  <si>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</si>
  <si>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</si>
  <si>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</si>
  <si>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</si>
  <si>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</si>
  <si>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</si>
  <si>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</si>
  <si>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</si>
  <si>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</si>
  <si>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</si>
  <si>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</si>
  <si>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</si>
  <si>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</si>
  <si>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</si>
  <si>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</si>
  <si>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</si>
  <si>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</si>
  <si>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</si>
  <si>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</si>
  <si>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</si>
  <si>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</si>
  <si>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</si>
  <si>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</si>
  <si>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4.59</t>
  </si>
  <si>
    <t>▲ 0.26</t>
  </si>
  <si>
    <t>水道事業会計</t>
  </si>
  <si>
    <t>一般会計</t>
  </si>
  <si>
    <t>国民健康保険特別会計</t>
  </si>
  <si>
    <t>育英資金特別会計</t>
  </si>
  <si>
    <t>後期高齢者医療特別会計</t>
  </si>
  <si>
    <t>介護保険特別会計</t>
  </si>
  <si>
    <t>市有林造成事業特別会計</t>
  </si>
  <si>
    <t>下水道事業特別会計</t>
  </si>
  <si>
    <t>その他会計（赤字）</t>
  </si>
  <si>
    <t>その他会計（黒字）</t>
  </si>
  <si>
    <t>勝山市農業公社</t>
    <rPh sb="0" eb="3">
      <t>カツヤマシ</t>
    </rPh>
    <rPh sb="3" eb="5">
      <t>ノウギョウ</t>
    </rPh>
    <rPh sb="5" eb="7">
      <t>コウシャ</t>
    </rPh>
    <phoneticPr fontId="24"/>
  </si>
  <si>
    <t>勝山市土地開発公社</t>
    <rPh sb="0" eb="3">
      <t>カツヤマシ</t>
    </rPh>
    <rPh sb="3" eb="5">
      <t>トチ</t>
    </rPh>
    <rPh sb="5" eb="7">
      <t>カイハツ</t>
    </rPh>
    <rPh sb="7" eb="9">
      <t>コウシャ</t>
    </rPh>
    <phoneticPr fontId="24"/>
  </si>
  <si>
    <t>勝山高原開発</t>
    <rPh sb="0" eb="2">
      <t>カツヤマ</t>
    </rPh>
    <rPh sb="2" eb="4">
      <t>コウゲン</t>
    </rPh>
    <rPh sb="4" eb="6">
      <t>カイハツ</t>
    </rPh>
    <phoneticPr fontId="24"/>
  </si>
  <si>
    <t>勝山・永平寺衛生管理組合</t>
    <rPh sb="0" eb="2">
      <t>カツヤマ</t>
    </rPh>
    <rPh sb="3" eb="6">
      <t>エイヘイジ</t>
    </rPh>
    <rPh sb="6" eb="8">
      <t>エイセイ</t>
    </rPh>
    <rPh sb="8" eb="10">
      <t>カンリ</t>
    </rPh>
    <rPh sb="10" eb="12">
      <t>クミアイ</t>
    </rPh>
    <phoneticPr fontId="24"/>
  </si>
  <si>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24"/>
  </si>
  <si>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24"/>
  </si>
  <si>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4"/>
  </si>
  <si>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4"/>
  </si>
  <si>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4"/>
  </si>
  <si>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4"/>
  </si>
  <si>
    <t>福井県自治会館組合</t>
    <rPh sb="0" eb="3">
      <t>フクイケン</t>
    </rPh>
    <rPh sb="3" eb="5">
      <t>ジチ</t>
    </rPh>
    <rPh sb="5" eb="7">
      <t>カイカン</t>
    </rPh>
    <rPh sb="7" eb="9">
      <t>クミアイ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</si>
</sst>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66214</c:v>
                </c:pt>
                <c:pt idx="1">
                  <c:v>70861</c:v>
                </c:pt>
                <c:pt idx="2">
                  <c:v>66974</c:v>
                </c:pt>
                <c:pt idx="3">
                  <c:v>79035</c:v>
                </c:pt>
                <c:pt idx="4">
                  <c:v>116521</c:v>
                </c:pt>
              </c:numCache>
            </c:numRef>
          </c:val>
          <c:smooth val="0"/>
        </c:ser>
        <c:dLbls>
          <c:showLegendKey val="0"/>
          <c:showVal val="0"/>
          <c:showCatName val="0"/>
          <c:showSerName val="0"/>
          <c:showPercent val="0"/>
          <c:showBubbleSize val="0"/>
        </c:dLbls>
        <c:marker val="1"/>
        <c:smooth val="0"/>
        <c:axId val="223015264"/>
        <c:axId val="163991080"/>
      </c:lineChart>
      <c:catAx>
        <c:axId val="22301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991080"/>
        <c:crosses val="autoZero"/>
        <c:auto val="1"/>
        <c:lblAlgn val="ctr"/>
        <c:lblOffset val="100"/>
        <c:tickLblSkip val="1"/>
        <c:tickMarkSkip val="1"/>
        <c:noMultiLvlLbl val="0"/>
      </c:catAx>
      <c:valAx>
        <c:axId val="163991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01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2.83</c:v>
                </c:pt>
                <c:pt idx="1">
                  <c:v>4.53</c:v>
                </c:pt>
                <c:pt idx="2">
                  <c:v>3.19</c:v>
                </c:pt>
                <c:pt idx="3">
                  <c:v>4.42</c:v>
                </c:pt>
                <c:pt idx="4">
                  <c:v>5.55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20.190000000000001</c:v>
                </c:pt>
                <c:pt idx="1">
                  <c:v>24.64</c:v>
                </c:pt>
                <c:pt idx="2">
                  <c:v>21.59</c:v>
                </c:pt>
                <c:pt idx="3">
                  <c:v>20.55</c:v>
                </c:pt>
                <c:pt idx="4">
                  <c:v>25.45</c:v>
                </c:pt>
              </c:numCache>
            </c:numRef>
          </c:val>
        </c:ser>
        <c:dLbls>
          <c:showLegendKey val="0"/>
          <c:showVal val="0"/>
          <c:showCatName val="0"/>
          <c:showSerName val="0"/>
          <c:showPercent val="0"/>
          <c:showBubbleSize val="0"/>
        </c:dLbls>
        <c:gapWidth val="250"/>
        <c:overlap val="100"/>
        <c:axId val="163165280"/>
        <c:axId val="162953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0.73</c:v>
                </c:pt>
                <c:pt idx="1">
                  <c:v>6.31</c:v>
                </c:pt>
                <c:pt idx="2">
                  <c:v>-4.59</c:v>
                </c:pt>
                <c:pt idx="3">
                  <c:v>-0.26</c:v>
                </c:pt>
                <c:pt idx="4">
                  <c:v>6.24</c:v>
                </c:pt>
              </c:numCache>
            </c:numRef>
          </c:val>
          <c:smooth val="0"/>
        </c:ser>
        <c:dLbls>
          <c:showLegendKey val="0"/>
          <c:showVal val="0"/>
          <c:showCatName val="0"/>
          <c:showSerName val="0"/>
          <c:showPercent val="0"/>
          <c:showBubbleSize val="0"/>
        </c:dLbls>
        <c:marker val="1"/>
        <c:smooth val="0"/>
        <c:axId val="163165280"/>
        <c:axId val="162953912"/>
      </c:lineChart>
      <c:catAx>
        <c:axId val="16316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953912"/>
        <c:crosses val="autoZero"/>
        <c:auto val="1"/>
        <c:lblAlgn val="ctr"/>
        <c:lblOffset val="100"/>
        <c:tickLblSkip val="1"/>
        <c:tickMarkSkip val="1"/>
        <c:noMultiLvlLbl val="0"/>
      </c:catAx>
      <c:valAx>
        <c:axId val="162953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6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市有林造成事業特別会計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0.63</c:v>
                </c:pt>
                <c:pt idx="2">
                  <c:v>#N/A</c:v>
                </c:pt>
                <c:pt idx="3">
                  <c:v>0.09</c:v>
                </c:pt>
                <c:pt idx="4">
                  <c:v>#N/A</c:v>
                </c:pt>
                <c:pt idx="5">
                  <c:v>0</c:v>
                </c:pt>
                <c:pt idx="6">
                  <c:v>#N/A</c:v>
                </c:pt>
                <c:pt idx="7">
                  <c:v>7.0000000000000007E-2</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育英資金特別会計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c:v>
                </c:pt>
                <c:pt idx="4">
                  <c:v>#N/A</c:v>
                </c:pt>
                <c:pt idx="5">
                  <c:v>7.0000000000000007E-2</c:v>
                </c:pt>
                <c:pt idx="6">
                  <c:v>#N/A</c:v>
                </c:pt>
                <c:pt idx="7">
                  <c:v>0</c:v>
                </c:pt>
                <c:pt idx="8">
                  <c:v>#N/A</c:v>
                </c:pt>
                <c:pt idx="9">
                  <c:v>7.0000000000000007E-2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1.53</c:v>
                </c:pt>
                <c:pt idx="2">
                  <c:v>#N/A</c:v>
                </c:pt>
                <c:pt idx="3">
                  <c:v>1.97</c:v>
                </c:pt>
                <c:pt idx="4">
                  <c:v>#N/A</c:v>
                </c:pt>
                <c:pt idx="5">
                  <c:v>2.2599999999999998</c:v>
                </c:pt>
                <c:pt idx="6">
                  <c:v>#N/A</c:v>
                </c:pt>
                <c:pt idx="7">
                  <c:v>1.34</c:v>
                </c:pt>
                <c:pt idx="8">
                  <c:v>#N/A</c:v>
                </c:pt>
                <c:pt idx="9">
                  <c:v>1.82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2.79</c:v>
                </c:pt>
                <c:pt idx="2">
                  <c:v>#N/A</c:v>
                </c:pt>
                <c:pt idx="3">
                  <c:v>4.5199999999999996</c:v>
                </c:pt>
                <c:pt idx="4">
                  <c:v>#N/A</c:v>
                </c:pt>
                <c:pt idx="5">
                  <c:v>3.12</c:v>
                </c:pt>
                <c:pt idx="6">
                  <c:v>#N/A</c:v>
                </c:pt>
                <c:pt idx="7">
                  <c:v>4.4000000000000004</c:v>
                </c:pt>
                <c:pt idx="8">
                  <c:v>#N/A</c:v>
                </c:pt>
                <c:pt idx="9">
                  <c:v>5.49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c:v>
                </c:pt>
                <c:pt idx="2">
                  <c:v>#N/A</c:v>
                </c:pt>
                <c:pt idx="3">
                  <c:v>10.09</c:v>
                </c:pt>
                <c:pt idx="4">
                  <c:v>#N/A</c:v>
                </c:pt>
                <c:pt idx="5">
                  <c:v>10.24</c:v>
                </c:pt>
                <c:pt idx="6">
                  <c:v>#N/A</c:v>
                </c:pt>
                <c:pt idx="7">
                  <c:v>10.89</c:v>
                </c:pt>
                <c:pt idx="8">
                  <c:v>#N/A</c:v>
                </c:pt>
                <c:pt idx="9">
                  <c:v>11.67</c:v>
                </c:pt>
              </c:numCache>
            </c:numRef>
          </c:val>
        </c:ser>
        <c:dLbls>
          <c:showLegendKey val="0"/>
          <c:showVal val="0"/>
          <c:showCatName val="0"/>
          <c:showSerName val="0"/>
          <c:showPercent val="0"/>
          <c:showBubbleSize val="0"/>
        </c:dLbls>
        <c:gapWidth val="150"/>
        <c:overlap val="100"/>
        <c:axId val="161245968"/>
        <c:axId val="161836320"/>
      </c:barChart>
      <c:catAx>
        <c:axId val="16124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36320"/>
        <c:crosses val="autoZero"/>
        <c:auto val="1"/>
        <c:lblAlgn val="ctr"/>
        <c:lblOffset val="100"/>
        <c:tickLblSkip val="1"/>
        <c:tickMarkSkip val="1"/>
        <c:noMultiLvlLbl val="0"/>
      </c:catAx>
      <c:valAx>
        <c:axId val="16183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4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1153</c:v>
                </c:pt>
                <c:pt idx="5">
                  <c:v>1047</c:v>
                </c:pt>
                <c:pt idx="8">
                  <c:v>1057</c:v>
                </c:pt>
                <c:pt idx="11">
                  <c:v>986</c:v>
                </c:pt>
                <c:pt idx="14">
                  <c:v>998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178</c:v>
                </c:pt>
                <c:pt idx="3">
                  <c:v>174</c:v>
                </c:pt>
                <c:pt idx="6">
                  <c:v>175</c:v>
                </c:pt>
                <c:pt idx="9">
                  <c:v>175</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550</c:v>
                </c:pt>
                <c:pt idx="3">
                  <c:v>367</c:v>
                </c:pt>
                <c:pt idx="6">
                  <c:v>332</c:v>
                </c:pt>
                <c:pt idx="9">
                  <c:v>202</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1206</c:v>
                </c:pt>
                <c:pt idx="3">
                  <c:v>1158</c:v>
                </c:pt>
                <c:pt idx="6">
                  <c:v>1086</c:v>
                </c:pt>
                <c:pt idx="9">
                  <c:v>1073</c:v>
                </c:pt>
                <c:pt idx="12">
                  <c:v>1093</c:v>
                </c:pt>
              </c:numCache>
            </c:numRef>
          </c:val>
        </c:ser>
        <c:dLbls>
          <c:showLegendKey val="0"/>
          <c:showVal val="0"/>
          <c:showCatName val="0"/>
          <c:showSerName val="0"/>
          <c:showPercent val="0"/>
          <c:showBubbleSize val="0"/>
        </c:dLbls>
        <c:gapWidth val="100"/>
        <c:overlap val="100"/>
        <c:axId val="163003272"/>
        <c:axId val="22341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782</c:v>
                </c:pt>
                <c:pt idx="2">
                  <c:v>#N/A</c:v>
                </c:pt>
                <c:pt idx="3">
                  <c:v>#N/A</c:v>
                </c:pt>
                <c:pt idx="4">
                  <c:v>652</c:v>
                </c:pt>
                <c:pt idx="5">
                  <c:v>#N/A</c:v>
                </c:pt>
                <c:pt idx="6">
                  <c:v>#N/A</c:v>
                </c:pt>
                <c:pt idx="7">
                  <c:v>536</c:v>
                </c:pt>
                <c:pt idx="8">
                  <c:v>#N/A</c:v>
                </c:pt>
                <c:pt idx="9">
                  <c:v>#N/A</c:v>
                </c:pt>
                <c:pt idx="10">
                  <c:v>464</c:v>
                </c:pt>
                <c:pt idx="11">
                  <c:v>#N/A</c:v>
                </c:pt>
                <c:pt idx="12">
                  <c:v>#N/A</c:v>
                </c:pt>
                <c:pt idx="13">
                  <c:v>502</c:v>
                </c:pt>
                <c:pt idx="14">
                  <c:v>#N/A</c:v>
                </c:pt>
              </c:numCache>
            </c:numRef>
          </c:val>
          <c:smooth val="0"/>
        </c:ser>
        <c:dLbls>
          <c:showLegendKey val="0"/>
          <c:showVal val="0"/>
          <c:showCatName val="0"/>
          <c:showSerName val="0"/>
          <c:showPercent val="0"/>
          <c:showBubbleSize val="0"/>
        </c:dLbls>
        <c:marker val="1"/>
        <c:smooth val="0"/>
        <c:axId val="163003272"/>
        <c:axId val="223411152"/>
      </c:lineChart>
      <c:catAx>
        <c:axId val="16300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411152"/>
        <c:crosses val="autoZero"/>
        <c:auto val="1"/>
        <c:lblAlgn val="ctr"/>
        <c:lblOffset val="100"/>
        <c:tickLblSkip val="1"/>
        <c:tickMarkSkip val="1"/>
        <c:noMultiLvlLbl val="0"/>
      </c:catAx>
      <c:valAx>
        <c:axId val="22341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0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9873</c:v>
                </c:pt>
                <c:pt idx="5">
                  <c:v>10373</c:v>
                </c:pt>
                <c:pt idx="8">
                  <c:v>10607</c:v>
                </c:pt>
                <c:pt idx="11">
                  <c:v>11072</c:v>
                </c:pt>
                <c:pt idx="14">
                  <c:v>11399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1546</c:v>
                </c:pt>
                <c:pt idx="5">
                  <c:v>1257</c:v>
                </c:pt>
                <c:pt idx="8">
                  <c:v>1260</c:v>
                </c:pt>
                <c:pt idx="11">
                  <c:v>1222</c:v>
                </c:pt>
                <c:pt idx="14">
                  <c:v>1358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2109</c:v>
                </c:pt>
                <c:pt idx="5">
                  <c:v>2452</c:v>
                </c:pt>
                <c:pt idx="8">
                  <c:v>2434</c:v>
                </c:pt>
                <c:pt idx="11">
                  <c:v>2330</c:v>
                </c:pt>
                <c:pt idx="14">
                  <c:v>2314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3230</c:v>
                </c:pt>
                <c:pt idx="3">
                  <c:v>3232</c:v>
                </c:pt>
                <c:pt idx="6">
                  <c:v>3213</c:v>
                </c:pt>
                <c:pt idx="9">
                  <c:v>3114</c:v>
                </c:pt>
                <c:pt idx="12">
                  <c:v>3106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1679</c:v>
                </c:pt>
                <c:pt idx="3">
                  <c:v>1535</c:v>
                </c:pt>
                <c:pt idx="6">
                  <c:v>1395</c:v>
                </c:pt>
                <c:pt idx="9">
                  <c:v>1241</c:v>
                </c:pt>
                <c:pt idx="12">
                  <c:v>1089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5423</c:v>
                </c:pt>
                <c:pt idx="3">
                  <c:v>5305</c:v>
                </c:pt>
                <c:pt idx="6">
                  <c:v>4636</c:v>
                </c:pt>
                <c:pt idx="9">
                  <c:v>4125</c:v>
                </c:pt>
                <c:pt idx="12">
                  <c:v>3865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9366</c:v>
                </c:pt>
                <c:pt idx="3">
                  <c:v>9467</c:v>
                </c:pt>
                <c:pt idx="6">
                  <c:v>9433</c:v>
                </c:pt>
                <c:pt idx="9">
                  <c:v>9858</c:v>
                </c:pt>
                <c:pt idx="12">
                  <c:v>10711</c:v>
                </c:pt>
              </c:numCache>
            </c:numRef>
          </c:val>
        </c:ser>
        <c:dLbls>
          <c:showLegendKey val="0"/>
          <c:showVal val="0"/>
          <c:showCatName val="0"/>
          <c:showSerName val="0"/>
          <c:showPercent val="0"/>
          <c:showBubbleSize val="0"/>
        </c:dLbls>
        <c:gapWidth val="100"/>
        <c:overlap val="100"/>
        <c:axId val="223321720"/>
        <c:axId val="162948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6172</c:v>
                </c:pt>
                <c:pt idx="2">
                  <c:v>#N/A</c:v>
                </c:pt>
                <c:pt idx="3">
                  <c:v>#N/A</c:v>
                </c:pt>
                <c:pt idx="4">
                  <c:v>5456</c:v>
                </c:pt>
                <c:pt idx="5">
                  <c:v>#N/A</c:v>
                </c:pt>
                <c:pt idx="6">
                  <c:v>#N/A</c:v>
                </c:pt>
                <c:pt idx="7">
                  <c:v>4376</c:v>
                </c:pt>
                <c:pt idx="8">
                  <c:v>#N/A</c:v>
                </c:pt>
                <c:pt idx="9">
                  <c:v>#N/A</c:v>
                </c:pt>
                <c:pt idx="10">
                  <c:v>3715</c:v>
                </c:pt>
                <c:pt idx="11">
                  <c:v>#N/A</c:v>
                </c:pt>
                <c:pt idx="12">
                  <c:v>#N/A</c:v>
                </c:pt>
                <c:pt idx="13">
                  <c:v>3700</c:v>
                </c:pt>
                <c:pt idx="14">
                  <c:v>#N/A</c:v>
                </c:pt>
              </c:numCache>
            </c:numRef>
          </c:val>
          <c:smooth val="0"/>
        </c:ser>
        <c:dLbls>
          <c:showLegendKey val="0"/>
          <c:showVal val="0"/>
          <c:showCatName val="0"/>
          <c:showSerName val="0"/>
          <c:showPercent val="0"/>
          <c:showBubbleSize val="0"/>
        </c:dLbls>
        <c:marker val="1"/>
        <c:smooth val="0"/>
        <c:axId val="223321720"/>
        <c:axId val="162948216"/>
      </c:lineChart>
      <c:catAx>
        <c:axId val="22332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948216"/>
        <c:crosses val="autoZero"/>
        <c:auto val="1"/>
        <c:lblAlgn val="ctr"/>
        <c:lblOffset val="100"/>
        <c:tickLblSkip val="1"/>
        <c:tickMarkSkip val="1"/>
        <c:noMultiLvlLbl val="0"/>
      </c:catAx>
      <c:valAx>
        <c:axId val="162948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32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25,297
25,054
253.68
13,986,742
13,537,127
380,597
6,851,674
10,710,730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５年度を除いては減少傾向となっているが、近年は基準財政収入額の減が大きく影響している。特に、市税収入の落ち込みに伴う影響が大きく、財政力指数を押し下げる主要因となっている。今後の財政見通しにおいても、人口減少や市場の景気動向等により市税収入が伸びない状況の中、滞納整理のさらなる推進や公共施設等の使用料改定も念頭に入れ、歳入確保に向けた取り組みを進める必要が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85725</xdr:rowOff>
    </xdr:to>
    <xdr:cxnSp macro="">
      <xdr:nvCxnSpPr>
        <xdr:cNvPr id="74" name="直線コネクタ 73"/>
        <xdr:cNvCxnSpPr/>
      </xdr:nvCxnSpPr>
      <xdr:spPr>
        <a:xfrm>
          <a:off x="2336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45508</xdr:rowOff>
    </xdr:to>
    <xdr:cxnSp macro="">
      <xdr:nvCxnSpPr>
        <xdr:cNvPr id="77" name="直線コネクタ 76"/>
        <xdr:cNvCxnSpPr/>
      </xdr:nvCxnSpPr>
      <xdr:spPr>
        <a:xfrm>
          <a:off x="1447800" y="71860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8"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算定の分母となる経常一般財源等総額（臨時財政対策債含む）については、法人税割の大幅な減収や地価下落等による固定資産税の収入減などにより、全体で前年度比△１．２％の減となった。一方、経常経費充当一般財源等については、地方公務員給与削減措置や普通会計職員数の減により人件費が大きく減額となったことなどにより、全体では前年度比△１．９％の減となった。これにより、経常収支比率は前年度から０．８ポイント改善したものの、非常に高い水準にあることに変わりは無く、今後は経常的に必要となる施設維持費等のコスト削減を進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76381</xdr:rowOff>
    </xdr:from>
    <xdr:to>
      <xdr:col>7</xdr:col>
      <xdr:colOff>152400</xdr:colOff>
      <xdr:row>63</xdr:row>
      <xdr:rowOff>103959</xdr:rowOff>
    </xdr:to>
    <xdr:cxnSp macro="">
      <xdr:nvCxnSpPr>
        <xdr:cNvPr id="133" name="直線コネクタ 132"/>
        <xdr:cNvCxnSpPr/>
      </xdr:nvCxnSpPr>
      <xdr:spPr>
        <a:xfrm flipV="1">
          <a:off x="4114800" y="1087773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103959</xdr:rowOff>
    </xdr:from>
    <xdr:to>
      <xdr:col>6</xdr:col>
      <xdr:colOff>0</xdr:colOff>
      <xdr:row>63</xdr:row>
      <xdr:rowOff>121194</xdr:rowOff>
    </xdr:to>
    <xdr:cxnSp macro="">
      <xdr:nvCxnSpPr>
        <xdr:cNvPr id="136" name="直線コネクタ 135"/>
        <xdr:cNvCxnSpPr/>
      </xdr:nvCxnSpPr>
      <xdr:spPr>
        <a:xfrm flipV="1">
          <a:off x="3225800" y="1090530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120287</xdr:rowOff>
    </xdr:from>
    <xdr:to>
      <xdr:col>4</xdr:col>
      <xdr:colOff>482600</xdr:colOff>
      <xdr:row>63</xdr:row>
      <xdr:rowOff>121194</xdr:rowOff>
    </xdr:to>
    <xdr:cxnSp macro="">
      <xdr:nvCxnSpPr>
        <xdr:cNvPr id="139" name="直線コネクタ 138"/>
        <xdr:cNvCxnSpPr/>
      </xdr:nvCxnSpPr>
      <xdr:spPr>
        <a:xfrm>
          <a:off x="2336800" y="1075018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120287</xdr:rowOff>
    </xdr:from>
    <xdr:to>
      <xdr:col>3</xdr:col>
      <xdr:colOff>279400</xdr:colOff>
      <xdr:row>63</xdr:row>
      <xdr:rowOff>162560</xdr:rowOff>
    </xdr:to>
    <xdr:cxnSp macro="">
      <xdr:nvCxnSpPr>
        <xdr:cNvPr id="142" name="直線コネクタ 141"/>
        <xdr:cNvCxnSpPr/>
      </xdr:nvCxnSpPr>
      <xdr:spPr>
        <a:xfrm flipV="1">
          <a:off x="1447800" y="1075018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52" name="円/楕円 151"/>
        <xdr:cNvSpPr/>
      </xdr:nvSpPr>
      <xdr:spPr>
        <a:xfrm>
          <a:off x="4902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169108</xdr:rowOff>
    </xdr:from>
    <xdr:ext cx="762000" cy="259045"/>
    <xdr:sp macro="" textlink="">
      <xdr:nvSpPr>
        <xdr:cNvPr id="153" name="財政構造の弾力性該当値テキスト"/>
        <xdr:cNvSpPr txBox="1"/>
      </xdr:nvSpPr>
      <xdr:spPr>
        <a:xfrm>
          <a:off x="5041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53159</xdr:rowOff>
    </xdr:from>
    <xdr:to>
      <xdr:col>6</xdr:col>
      <xdr:colOff>50800</xdr:colOff>
      <xdr:row>63</xdr:row>
      <xdr:rowOff>154759</xdr:rowOff>
    </xdr:to>
    <xdr:sp macro="" textlink="">
      <xdr:nvSpPr>
        <xdr:cNvPr id="154" name="円/楕円 153"/>
        <xdr:cNvSpPr/>
      </xdr:nvSpPr>
      <xdr:spPr>
        <a:xfrm>
          <a:off x="4064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139536</xdr:rowOff>
    </xdr:from>
    <xdr:ext cx="736600" cy="259045"/>
    <xdr:sp macro="" textlink="">
      <xdr:nvSpPr>
        <xdr:cNvPr id="155" name="テキスト ボックス 154"/>
        <xdr:cNvSpPr txBox="1"/>
      </xdr:nvSpPr>
      <xdr:spPr>
        <a:xfrm>
          <a:off x="3733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70394</xdr:rowOff>
    </xdr:from>
    <xdr:to>
      <xdr:col>4</xdr:col>
      <xdr:colOff>533400</xdr:colOff>
      <xdr:row>64</xdr:row>
      <xdr:rowOff>544</xdr:rowOff>
    </xdr:to>
    <xdr:sp macro="" textlink="">
      <xdr:nvSpPr>
        <xdr:cNvPr id="156" name="円/楕円 155"/>
        <xdr:cNvSpPr/>
      </xdr:nvSpPr>
      <xdr:spPr>
        <a:xfrm>
          <a:off x="3175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156771</xdr:rowOff>
    </xdr:from>
    <xdr:ext cx="762000" cy="259045"/>
    <xdr:sp macro="" textlink="">
      <xdr:nvSpPr>
        <xdr:cNvPr id="157" name="テキスト ボックス 156"/>
        <xdr:cNvSpPr txBox="1"/>
      </xdr:nvSpPr>
      <xdr:spPr>
        <a:xfrm>
          <a:off x="2844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69487</xdr:rowOff>
    </xdr:from>
    <xdr:to>
      <xdr:col>3</xdr:col>
      <xdr:colOff>330200</xdr:colOff>
      <xdr:row>62</xdr:row>
      <xdr:rowOff>171087</xdr:rowOff>
    </xdr:to>
    <xdr:sp macro="" textlink="">
      <xdr:nvSpPr>
        <xdr:cNvPr id="158" name="円/楕円 157"/>
        <xdr:cNvSpPr/>
      </xdr:nvSpPr>
      <xdr:spPr>
        <a:xfrm>
          <a:off x="2286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155864</xdr:rowOff>
    </xdr:from>
    <xdr:ext cx="762000" cy="259045"/>
    <xdr:sp macro="" textlink="">
      <xdr:nvSpPr>
        <xdr:cNvPr id="159" name="テキスト ボックス 158"/>
        <xdr:cNvSpPr txBox="1"/>
      </xdr:nvSpPr>
      <xdr:spPr>
        <a:xfrm>
          <a:off x="1955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60" name="円/楕円 159"/>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61" name="テキスト ボックス 160"/>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で最も人口１人当たり決算額が多かった平成２３年度と比較すると、平成２５年度は地方公務員給与削減措置等による人件費の減や、降雪量が少なかったことにより除排雪経費が抑制できたことにより大きく改善された。しかしながら、経常経費が削減された訳ではなく、今後も続く人口減少により指標の悪化が想定されることから、平成２５年５月に策定された第２次勝山市行財政改革実施計画に基づき、職員員の定員管理や経常経費の見直しを進め改善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31263</xdr:rowOff>
    </xdr:from>
    <xdr:to>
      <xdr:col>7</xdr:col>
      <xdr:colOff>152400</xdr:colOff>
      <xdr:row>81</xdr:row>
      <xdr:rowOff>32700</xdr:rowOff>
    </xdr:to>
    <xdr:cxnSp macro="">
      <xdr:nvCxnSpPr>
        <xdr:cNvPr id="195" name="直線コネクタ 194"/>
        <xdr:cNvCxnSpPr/>
      </xdr:nvCxnSpPr>
      <xdr:spPr>
        <a:xfrm flipV="1">
          <a:off x="4114800" y="13918713"/>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16041</xdr:rowOff>
    </xdr:from>
    <xdr:ext cx="762000" cy="259045"/>
    <xdr:sp macro="" textlink="">
      <xdr:nvSpPr>
        <xdr:cNvPr id="196" name="人件費・物件費等の状況平均値テキスト"/>
        <xdr:cNvSpPr txBox="1"/>
      </xdr:nvSpPr>
      <xdr:spPr>
        <a:xfrm>
          <a:off x="5041900" y="1390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32700</xdr:rowOff>
    </xdr:from>
    <xdr:to>
      <xdr:col>6</xdr:col>
      <xdr:colOff>0</xdr:colOff>
      <xdr:row>81</xdr:row>
      <xdr:rowOff>40542</xdr:rowOff>
    </xdr:to>
    <xdr:cxnSp macro="">
      <xdr:nvCxnSpPr>
        <xdr:cNvPr id="198" name="直線コネクタ 197"/>
        <xdr:cNvCxnSpPr/>
      </xdr:nvCxnSpPr>
      <xdr:spPr>
        <a:xfrm flipV="1">
          <a:off x="3225800" y="13920150"/>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35060</xdr:rowOff>
    </xdr:from>
    <xdr:to>
      <xdr:col>4</xdr:col>
      <xdr:colOff>482600</xdr:colOff>
      <xdr:row>81</xdr:row>
      <xdr:rowOff>40542</xdr:rowOff>
    </xdr:to>
    <xdr:cxnSp macro="">
      <xdr:nvCxnSpPr>
        <xdr:cNvPr id="201" name="直線コネクタ 200"/>
        <xdr:cNvCxnSpPr/>
      </xdr:nvCxnSpPr>
      <xdr:spPr>
        <a:xfrm>
          <a:off x="2336800" y="13922510"/>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27296</xdr:rowOff>
    </xdr:from>
    <xdr:to>
      <xdr:col>3</xdr:col>
      <xdr:colOff>279400</xdr:colOff>
      <xdr:row>81</xdr:row>
      <xdr:rowOff>35060</xdr:rowOff>
    </xdr:to>
    <xdr:cxnSp macro="">
      <xdr:nvCxnSpPr>
        <xdr:cNvPr id="204" name="直線コネクタ 203"/>
        <xdr:cNvCxnSpPr/>
      </xdr:nvCxnSpPr>
      <xdr:spPr>
        <a:xfrm>
          <a:off x="1447800" y="13914746"/>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151913</xdr:rowOff>
    </xdr:from>
    <xdr:to>
      <xdr:col>7</xdr:col>
      <xdr:colOff>203200</xdr:colOff>
      <xdr:row>81</xdr:row>
      <xdr:rowOff>82063</xdr:rowOff>
    </xdr:to>
    <xdr:sp macro="" textlink="">
      <xdr:nvSpPr>
        <xdr:cNvPr id="214" name="円/楕円 213"/>
        <xdr:cNvSpPr/>
      </xdr:nvSpPr>
      <xdr:spPr>
        <a:xfrm>
          <a:off x="4902200" y="138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73190</xdr:rowOff>
    </xdr:from>
    <xdr:ext cx="762000" cy="259045"/>
    <xdr:sp macro="" textlink="">
      <xdr:nvSpPr>
        <xdr:cNvPr id="215" name="人件費・物件費等の状況該当値テキスト"/>
        <xdr:cNvSpPr txBox="1"/>
      </xdr:nvSpPr>
      <xdr:spPr>
        <a:xfrm>
          <a:off x="5041900" y="1378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153350</xdr:rowOff>
    </xdr:from>
    <xdr:to>
      <xdr:col>6</xdr:col>
      <xdr:colOff>50800</xdr:colOff>
      <xdr:row>81</xdr:row>
      <xdr:rowOff>83500</xdr:rowOff>
    </xdr:to>
    <xdr:sp macro="" textlink="">
      <xdr:nvSpPr>
        <xdr:cNvPr id="216" name="円/楕円 215"/>
        <xdr:cNvSpPr/>
      </xdr:nvSpPr>
      <xdr:spPr>
        <a:xfrm>
          <a:off x="4064000" y="138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93677</xdr:rowOff>
    </xdr:from>
    <xdr:ext cx="736600" cy="259045"/>
    <xdr:sp macro="" textlink="">
      <xdr:nvSpPr>
        <xdr:cNvPr id="217" name="テキスト ボックス 216"/>
        <xdr:cNvSpPr txBox="1"/>
      </xdr:nvSpPr>
      <xdr:spPr>
        <a:xfrm>
          <a:off x="3733800" y="1363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161192</xdr:rowOff>
    </xdr:from>
    <xdr:to>
      <xdr:col>4</xdr:col>
      <xdr:colOff>533400</xdr:colOff>
      <xdr:row>81</xdr:row>
      <xdr:rowOff>91342</xdr:rowOff>
    </xdr:to>
    <xdr:sp macro="" textlink="">
      <xdr:nvSpPr>
        <xdr:cNvPr id="218" name="円/楕円 217"/>
        <xdr:cNvSpPr/>
      </xdr:nvSpPr>
      <xdr:spPr>
        <a:xfrm>
          <a:off x="3175000" y="138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76119</xdr:rowOff>
    </xdr:from>
    <xdr:ext cx="762000" cy="259045"/>
    <xdr:sp macro="" textlink="">
      <xdr:nvSpPr>
        <xdr:cNvPr id="219" name="テキスト ボックス 218"/>
        <xdr:cNvSpPr txBox="1"/>
      </xdr:nvSpPr>
      <xdr:spPr>
        <a:xfrm>
          <a:off x="2844800" y="1396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155710</xdr:rowOff>
    </xdr:from>
    <xdr:to>
      <xdr:col>3</xdr:col>
      <xdr:colOff>330200</xdr:colOff>
      <xdr:row>81</xdr:row>
      <xdr:rowOff>85860</xdr:rowOff>
    </xdr:to>
    <xdr:sp macro="" textlink="">
      <xdr:nvSpPr>
        <xdr:cNvPr id="220" name="円/楕円 219"/>
        <xdr:cNvSpPr/>
      </xdr:nvSpPr>
      <xdr:spPr>
        <a:xfrm>
          <a:off x="2286000" y="13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70637</xdr:rowOff>
    </xdr:from>
    <xdr:ext cx="762000" cy="259045"/>
    <xdr:sp macro="" textlink="">
      <xdr:nvSpPr>
        <xdr:cNvPr id="221" name="テキスト ボックス 220"/>
        <xdr:cNvSpPr txBox="1"/>
      </xdr:nvSpPr>
      <xdr:spPr>
        <a:xfrm>
          <a:off x="1955800" y="13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147946</xdr:rowOff>
    </xdr:from>
    <xdr:to>
      <xdr:col>2</xdr:col>
      <xdr:colOff>127000</xdr:colOff>
      <xdr:row>81</xdr:row>
      <xdr:rowOff>78096</xdr:rowOff>
    </xdr:to>
    <xdr:sp macro="" textlink="">
      <xdr:nvSpPr>
        <xdr:cNvPr id="222" name="円/楕円 221"/>
        <xdr:cNvSpPr/>
      </xdr:nvSpPr>
      <xdr:spPr>
        <a:xfrm>
          <a:off x="1397000" y="13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88273</xdr:rowOff>
    </xdr:from>
    <xdr:ext cx="762000" cy="259045"/>
    <xdr:sp macro="" textlink="">
      <xdr:nvSpPr>
        <xdr:cNvPr id="223" name="テキスト ボックス 222"/>
        <xdr:cNvSpPr txBox="1"/>
      </xdr:nvSpPr>
      <xdr:spPr>
        <a:xfrm>
          <a:off x="1066800" y="136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ラスパイレス指数は大きく改善しているが、これは平成２３年度及び２４年度において国家公務員の給与減額支給措置により相対的に高かったためである。なお、この特殊要因がなかった場合の指数（参考値）は、平成２３年度が９５．５、平成２４年度が９５．２となっており、直近５カ年を通して適正な給与水準が維持できてい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44238</xdr:rowOff>
    </xdr:to>
    <xdr:cxnSp macro="">
      <xdr:nvCxnSpPr>
        <xdr:cNvPr id="257" name="直線コネクタ 256"/>
        <xdr:cNvCxnSpPr/>
      </xdr:nvCxnSpPr>
      <xdr:spPr>
        <a:xfrm flipV="1">
          <a:off x="16179800" y="14866409"/>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44238</xdr:rowOff>
    </xdr:from>
    <xdr:to>
      <xdr:col>23</xdr:col>
      <xdr:colOff>406400</xdr:colOff>
      <xdr:row>88</xdr:row>
      <xdr:rowOff>56304</xdr:rowOff>
    </xdr:to>
    <xdr:cxnSp macro="">
      <xdr:nvCxnSpPr>
        <xdr:cNvPr id="260" name="直線コネクタ 259"/>
        <xdr:cNvCxnSpPr/>
      </xdr:nvCxnSpPr>
      <xdr:spPr>
        <a:xfrm flipV="1">
          <a:off x="15290800" y="151318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89536</xdr:rowOff>
    </xdr:from>
    <xdr:to>
      <xdr:col>22</xdr:col>
      <xdr:colOff>203200</xdr:colOff>
      <xdr:row>88</xdr:row>
      <xdr:rowOff>56304</xdr:rowOff>
    </xdr:to>
    <xdr:cxnSp macro="">
      <xdr:nvCxnSpPr>
        <xdr:cNvPr id="263" name="直線コネクタ 262"/>
        <xdr:cNvCxnSpPr/>
      </xdr:nvCxnSpPr>
      <xdr:spPr>
        <a:xfrm>
          <a:off x="14401800" y="14834236"/>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81491</xdr:rowOff>
    </xdr:from>
    <xdr:to>
      <xdr:col>21</xdr:col>
      <xdr:colOff>0</xdr:colOff>
      <xdr:row>86</xdr:row>
      <xdr:rowOff>89536</xdr:rowOff>
    </xdr:to>
    <xdr:cxnSp macro="">
      <xdr:nvCxnSpPr>
        <xdr:cNvPr id="266" name="直線コネクタ 265"/>
        <xdr:cNvCxnSpPr/>
      </xdr:nvCxnSpPr>
      <xdr:spPr>
        <a:xfrm>
          <a:off x="13512800" y="14826191"/>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141198</xdr:rowOff>
    </xdr:from>
    <xdr:ext cx="762000" cy="259045"/>
    <xdr:sp macro="" textlink="">
      <xdr:nvSpPr>
        <xdr:cNvPr id="268" name="テキスト ボックス 267"/>
        <xdr:cNvSpPr txBox="1"/>
      </xdr:nvSpPr>
      <xdr:spPr>
        <a:xfrm>
          <a:off x="14020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0" name="テキスト ボックス 26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6" name="円/楕円 275"/>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87436</xdr:rowOff>
    </xdr:from>
    <xdr:ext cx="762000" cy="259045"/>
    <xdr:sp macro="" textlink="">
      <xdr:nvSpPr>
        <xdr:cNvPr id="277" name="給与水準   （国との比較）該当値テキスト"/>
        <xdr:cNvSpPr txBox="1"/>
      </xdr:nvSpPr>
      <xdr:spPr>
        <a:xfrm>
          <a:off x="171069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164888</xdr:rowOff>
    </xdr:from>
    <xdr:to>
      <xdr:col>23</xdr:col>
      <xdr:colOff>457200</xdr:colOff>
      <xdr:row>88</xdr:row>
      <xdr:rowOff>95038</xdr:rowOff>
    </xdr:to>
    <xdr:sp macro="" textlink="">
      <xdr:nvSpPr>
        <xdr:cNvPr id="278" name="円/楕円 277"/>
        <xdr:cNvSpPr/>
      </xdr:nvSpPr>
      <xdr:spPr>
        <a:xfrm>
          <a:off x="16129000" y="150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105215</xdr:rowOff>
    </xdr:from>
    <xdr:ext cx="736600" cy="259045"/>
    <xdr:sp macro="" textlink="">
      <xdr:nvSpPr>
        <xdr:cNvPr id="279" name="テキスト ボックス 278"/>
        <xdr:cNvSpPr txBox="1"/>
      </xdr:nvSpPr>
      <xdr:spPr>
        <a:xfrm>
          <a:off x="15798800" y="14849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80" name="円/楕円 279"/>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117281</xdr:rowOff>
    </xdr:from>
    <xdr:ext cx="762000" cy="259045"/>
    <xdr:sp macro="" textlink="">
      <xdr:nvSpPr>
        <xdr:cNvPr id="281" name="テキスト ボックス 280"/>
        <xdr:cNvSpPr txBox="1"/>
      </xdr:nvSpPr>
      <xdr:spPr>
        <a:xfrm>
          <a:off x="14909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38736</xdr:rowOff>
    </xdr:from>
    <xdr:to>
      <xdr:col>21</xdr:col>
      <xdr:colOff>50800</xdr:colOff>
      <xdr:row>86</xdr:row>
      <xdr:rowOff>140336</xdr:rowOff>
    </xdr:to>
    <xdr:sp macro="" textlink="">
      <xdr:nvSpPr>
        <xdr:cNvPr id="282" name="円/楕円 281"/>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150513</xdr:rowOff>
    </xdr:from>
    <xdr:ext cx="762000" cy="259045"/>
    <xdr:sp macro="" textlink="">
      <xdr:nvSpPr>
        <xdr:cNvPr id="283" name="テキスト ボックス 282"/>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30691</xdr:rowOff>
    </xdr:from>
    <xdr:to>
      <xdr:col>19</xdr:col>
      <xdr:colOff>533400</xdr:colOff>
      <xdr:row>86</xdr:row>
      <xdr:rowOff>132291</xdr:rowOff>
    </xdr:to>
    <xdr:sp macro="" textlink="">
      <xdr:nvSpPr>
        <xdr:cNvPr id="284" name="円/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142468</xdr:rowOff>
    </xdr:from>
    <xdr:ext cx="762000" cy="259045"/>
    <xdr:sp macro="" textlink="">
      <xdr:nvSpPr>
        <xdr:cNvPr id="285" name="テキスト ボックス 284"/>
        <xdr:cNvSpPr txBox="1"/>
      </xdr:nvSpPr>
      <xdr:spPr>
        <a:xfrm>
          <a:off x="13131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在、第２次勝山市行財政改革実施計画にて職員数の削減を実施項目に掲げ、平成３２年度までに、平成２４年４月現在の職員数（３１５名）から２１名削減することを目標に進めている。人口千人当たり職員数は、県内他市と比較しても突出して高い数値となっており、計画の達成が必要不可欠な状況である。また、類似団体内順位も平均以上であることから、前述の実施計画の確実な目標達成に向けて取り組みを進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40761</xdr:rowOff>
    </xdr:from>
    <xdr:to>
      <xdr:col>24</xdr:col>
      <xdr:colOff>558800</xdr:colOff>
      <xdr:row>63</xdr:row>
      <xdr:rowOff>47655</xdr:rowOff>
    </xdr:to>
    <xdr:cxnSp macro="">
      <xdr:nvCxnSpPr>
        <xdr:cNvPr id="322" name="直線コネクタ 321"/>
        <xdr:cNvCxnSpPr/>
      </xdr:nvCxnSpPr>
      <xdr:spPr>
        <a:xfrm flipV="1">
          <a:off x="16179800" y="1084211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47655</xdr:rowOff>
    </xdr:from>
    <xdr:to>
      <xdr:col>23</xdr:col>
      <xdr:colOff>406400</xdr:colOff>
      <xdr:row>63</xdr:row>
      <xdr:rowOff>74083</xdr:rowOff>
    </xdr:to>
    <xdr:cxnSp macro="">
      <xdr:nvCxnSpPr>
        <xdr:cNvPr id="325" name="直線コネクタ 324"/>
        <xdr:cNvCxnSpPr/>
      </xdr:nvCxnSpPr>
      <xdr:spPr>
        <a:xfrm flipV="1">
          <a:off x="15290800" y="1084900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69487</xdr:rowOff>
    </xdr:from>
    <xdr:to>
      <xdr:col>22</xdr:col>
      <xdr:colOff>203200</xdr:colOff>
      <xdr:row>63</xdr:row>
      <xdr:rowOff>74083</xdr:rowOff>
    </xdr:to>
    <xdr:cxnSp macro="">
      <xdr:nvCxnSpPr>
        <xdr:cNvPr id="328" name="直線コネクタ 327"/>
        <xdr:cNvCxnSpPr/>
      </xdr:nvCxnSpPr>
      <xdr:spPr>
        <a:xfrm>
          <a:off x="14401800" y="108708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54549</xdr:rowOff>
    </xdr:from>
    <xdr:to>
      <xdr:col>21</xdr:col>
      <xdr:colOff>0</xdr:colOff>
      <xdr:row>63</xdr:row>
      <xdr:rowOff>69487</xdr:rowOff>
    </xdr:to>
    <xdr:cxnSp macro="">
      <xdr:nvCxnSpPr>
        <xdr:cNvPr id="331" name="直線コネクタ 330"/>
        <xdr:cNvCxnSpPr/>
      </xdr:nvCxnSpPr>
      <xdr:spPr>
        <a:xfrm>
          <a:off x="13512800" y="1085589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161411</xdr:rowOff>
    </xdr:from>
    <xdr:to>
      <xdr:col>24</xdr:col>
      <xdr:colOff>609600</xdr:colOff>
      <xdr:row>63</xdr:row>
      <xdr:rowOff>91561</xdr:rowOff>
    </xdr:to>
    <xdr:sp macro="" textlink="">
      <xdr:nvSpPr>
        <xdr:cNvPr id="341" name="円/楕円 340"/>
        <xdr:cNvSpPr/>
      </xdr:nvSpPr>
      <xdr:spPr>
        <a:xfrm>
          <a:off x="169672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133488</xdr:rowOff>
    </xdr:from>
    <xdr:ext cx="762000" cy="259045"/>
    <xdr:sp macro="" textlink="">
      <xdr:nvSpPr>
        <xdr:cNvPr id="342" name="定員管理の状況該当値テキスト"/>
        <xdr:cNvSpPr txBox="1"/>
      </xdr:nvSpPr>
      <xdr:spPr>
        <a:xfrm>
          <a:off x="17106900" y="1076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168305</xdr:rowOff>
    </xdr:from>
    <xdr:to>
      <xdr:col>23</xdr:col>
      <xdr:colOff>457200</xdr:colOff>
      <xdr:row>63</xdr:row>
      <xdr:rowOff>98455</xdr:rowOff>
    </xdr:to>
    <xdr:sp macro="" textlink="">
      <xdr:nvSpPr>
        <xdr:cNvPr id="343" name="円/楕円 342"/>
        <xdr:cNvSpPr/>
      </xdr:nvSpPr>
      <xdr:spPr>
        <a:xfrm>
          <a:off x="16129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83232</xdr:rowOff>
    </xdr:from>
    <xdr:ext cx="736600" cy="259045"/>
    <xdr:sp macro="" textlink="">
      <xdr:nvSpPr>
        <xdr:cNvPr id="344" name="テキスト ボックス 343"/>
        <xdr:cNvSpPr txBox="1"/>
      </xdr:nvSpPr>
      <xdr:spPr>
        <a:xfrm>
          <a:off x="15798800" y="1088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23283</xdr:rowOff>
    </xdr:from>
    <xdr:to>
      <xdr:col>22</xdr:col>
      <xdr:colOff>254000</xdr:colOff>
      <xdr:row>63</xdr:row>
      <xdr:rowOff>124883</xdr:rowOff>
    </xdr:to>
    <xdr:sp macro="" textlink="">
      <xdr:nvSpPr>
        <xdr:cNvPr id="345" name="円/楕円 344"/>
        <xdr:cNvSpPr/>
      </xdr:nvSpPr>
      <xdr:spPr>
        <a:xfrm>
          <a:off x="15240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109660</xdr:rowOff>
    </xdr:from>
    <xdr:ext cx="762000" cy="259045"/>
    <xdr:sp macro="" textlink="">
      <xdr:nvSpPr>
        <xdr:cNvPr id="346" name="テキスト ボックス 345"/>
        <xdr:cNvSpPr txBox="1"/>
      </xdr:nvSpPr>
      <xdr:spPr>
        <a:xfrm>
          <a:off x="14909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18687</xdr:rowOff>
    </xdr:from>
    <xdr:to>
      <xdr:col>21</xdr:col>
      <xdr:colOff>50800</xdr:colOff>
      <xdr:row>63</xdr:row>
      <xdr:rowOff>120287</xdr:rowOff>
    </xdr:to>
    <xdr:sp macro="" textlink="">
      <xdr:nvSpPr>
        <xdr:cNvPr id="347" name="円/楕円 346"/>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105064</xdr:rowOff>
    </xdr:from>
    <xdr:ext cx="762000" cy="259045"/>
    <xdr:sp macro="" textlink="">
      <xdr:nvSpPr>
        <xdr:cNvPr id="348" name="テキスト ボックス 347"/>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3749</xdr:rowOff>
    </xdr:from>
    <xdr:to>
      <xdr:col>19</xdr:col>
      <xdr:colOff>533400</xdr:colOff>
      <xdr:row>63</xdr:row>
      <xdr:rowOff>105349</xdr:rowOff>
    </xdr:to>
    <xdr:sp macro="" textlink="">
      <xdr:nvSpPr>
        <xdr:cNvPr id="349" name="円/楕円 348"/>
        <xdr:cNvSpPr/>
      </xdr:nvSpPr>
      <xdr:spPr>
        <a:xfrm>
          <a:off x="134620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90126</xdr:rowOff>
    </xdr:from>
    <xdr:ext cx="762000" cy="259045"/>
    <xdr:sp macro="" textlink="">
      <xdr:nvSpPr>
        <xdr:cNvPr id="350" name="テキスト ボックス 349"/>
        <xdr:cNvSpPr txBox="1"/>
      </xdr:nvSpPr>
      <xdr:spPr>
        <a:xfrm>
          <a:off x="13131800" y="108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と比較し標準税収入額等が増額となったことによる標準財政規模の増や、臨時財政対策債償還費の増により交付税のうち基準財政需要額に算入された地方債の元利償還金が増額となったことが要因となり、０．７ポイント改善され８．３％となった。これは、類似団体と比較しても低い比率であり、適正な水準が確保されて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65677</xdr:rowOff>
    </xdr:from>
    <xdr:to>
      <xdr:col>24</xdr:col>
      <xdr:colOff>558800</xdr:colOff>
      <xdr:row>37</xdr:row>
      <xdr:rowOff>89807</xdr:rowOff>
    </xdr:to>
    <xdr:cxnSp macro="">
      <xdr:nvCxnSpPr>
        <xdr:cNvPr id="386" name="直線コネクタ 385"/>
        <xdr:cNvCxnSpPr/>
      </xdr:nvCxnSpPr>
      <xdr:spPr>
        <a:xfrm flipV="1">
          <a:off x="16179800" y="64093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89807</xdr:rowOff>
    </xdr:from>
    <xdr:to>
      <xdr:col>23</xdr:col>
      <xdr:colOff>406400</xdr:colOff>
      <xdr:row>37</xdr:row>
      <xdr:rowOff>148408</xdr:rowOff>
    </xdr:to>
    <xdr:cxnSp macro="">
      <xdr:nvCxnSpPr>
        <xdr:cNvPr id="389" name="直線コネクタ 388"/>
        <xdr:cNvCxnSpPr/>
      </xdr:nvCxnSpPr>
      <xdr:spPr>
        <a:xfrm flipV="1">
          <a:off x="15290800" y="643345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148408</xdr:rowOff>
    </xdr:from>
    <xdr:to>
      <xdr:col>22</xdr:col>
      <xdr:colOff>203200</xdr:colOff>
      <xdr:row>38</xdr:row>
      <xdr:rowOff>11430</xdr:rowOff>
    </xdr:to>
    <xdr:cxnSp macro="">
      <xdr:nvCxnSpPr>
        <xdr:cNvPr id="392" name="直線コネクタ 391"/>
        <xdr:cNvCxnSpPr/>
      </xdr:nvCxnSpPr>
      <xdr:spPr>
        <a:xfrm flipV="1">
          <a:off x="14401800" y="649205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4535</xdr:rowOff>
    </xdr:from>
    <xdr:to>
      <xdr:col>21</xdr:col>
      <xdr:colOff>0</xdr:colOff>
      <xdr:row>38</xdr:row>
      <xdr:rowOff>11430</xdr:rowOff>
    </xdr:to>
    <xdr:cxnSp macro="">
      <xdr:nvCxnSpPr>
        <xdr:cNvPr id="395" name="直線コネクタ 394"/>
        <xdr:cNvCxnSpPr/>
      </xdr:nvCxnSpPr>
      <xdr:spPr>
        <a:xfrm>
          <a:off x="13512800" y="65196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23784</xdr:rowOff>
    </xdr:from>
    <xdr:ext cx="762000" cy="259045"/>
    <xdr:sp macro="" textlink="">
      <xdr:nvSpPr>
        <xdr:cNvPr id="399" name="テキスト ボックス 398"/>
        <xdr:cNvSpPr txBox="1"/>
      </xdr:nvSpPr>
      <xdr:spPr>
        <a:xfrm>
          <a:off x="1313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14877</xdr:rowOff>
    </xdr:from>
    <xdr:to>
      <xdr:col>24</xdr:col>
      <xdr:colOff>609600</xdr:colOff>
      <xdr:row>37</xdr:row>
      <xdr:rowOff>116477</xdr:rowOff>
    </xdr:to>
    <xdr:sp macro="" textlink="">
      <xdr:nvSpPr>
        <xdr:cNvPr id="405" name="円/楕円 404"/>
        <xdr:cNvSpPr/>
      </xdr:nvSpPr>
      <xdr:spPr>
        <a:xfrm>
          <a:off x="16967200" y="63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31404</xdr:rowOff>
    </xdr:from>
    <xdr:ext cx="762000" cy="259045"/>
    <xdr:sp macro="" textlink="">
      <xdr:nvSpPr>
        <xdr:cNvPr id="406" name="公債費負担の状況該当値テキスト"/>
        <xdr:cNvSpPr txBox="1"/>
      </xdr:nvSpPr>
      <xdr:spPr>
        <a:xfrm>
          <a:off x="17106900" y="620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39007</xdr:rowOff>
    </xdr:from>
    <xdr:to>
      <xdr:col>23</xdr:col>
      <xdr:colOff>457200</xdr:colOff>
      <xdr:row>37</xdr:row>
      <xdr:rowOff>140607</xdr:rowOff>
    </xdr:to>
    <xdr:sp macro="" textlink="">
      <xdr:nvSpPr>
        <xdr:cNvPr id="407" name="円/楕円 406"/>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150784</xdr:rowOff>
    </xdr:from>
    <xdr:ext cx="736600" cy="259045"/>
    <xdr:sp macro="" textlink="">
      <xdr:nvSpPr>
        <xdr:cNvPr id="408" name="テキスト ボックス 407"/>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97608</xdr:rowOff>
    </xdr:from>
    <xdr:to>
      <xdr:col>22</xdr:col>
      <xdr:colOff>254000</xdr:colOff>
      <xdr:row>38</xdr:row>
      <xdr:rowOff>27758</xdr:rowOff>
    </xdr:to>
    <xdr:sp macro="" textlink="">
      <xdr:nvSpPr>
        <xdr:cNvPr id="409" name="円/楕円 408"/>
        <xdr:cNvSpPr/>
      </xdr:nvSpPr>
      <xdr:spPr>
        <a:xfrm>
          <a:off x="152400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37935</xdr:rowOff>
    </xdr:from>
    <xdr:ext cx="762000" cy="259045"/>
    <xdr:sp macro="" textlink="">
      <xdr:nvSpPr>
        <xdr:cNvPr id="410" name="テキスト ボックス 409"/>
        <xdr:cNvSpPr txBox="1"/>
      </xdr:nvSpPr>
      <xdr:spPr>
        <a:xfrm>
          <a:off x="14909800" y="62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11" name="円/楕円 410"/>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12" name="テキスト ボックス 411"/>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125186</xdr:rowOff>
    </xdr:from>
    <xdr:to>
      <xdr:col>19</xdr:col>
      <xdr:colOff>533400</xdr:colOff>
      <xdr:row>38</xdr:row>
      <xdr:rowOff>55336</xdr:rowOff>
    </xdr:to>
    <xdr:sp macro="" textlink="">
      <xdr:nvSpPr>
        <xdr:cNvPr id="413" name="円/楕円 412"/>
        <xdr:cNvSpPr/>
      </xdr:nvSpPr>
      <xdr:spPr>
        <a:xfrm>
          <a:off x="13462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65513</xdr:rowOff>
    </xdr:from>
    <xdr:ext cx="762000" cy="259045"/>
    <xdr:sp macro="" textlink="">
      <xdr:nvSpPr>
        <xdr:cNvPr id="414" name="テキスト ボックス 413"/>
        <xdr:cNvSpPr txBox="1"/>
      </xdr:nvSpPr>
      <xdr:spPr>
        <a:xfrm>
          <a:off x="13131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体育館建設事業や小学校耐震補強･改修事業などの実施により地方債現在高が大きく増額となっているが、公債費の抑制に伴う下水道事業特別会計への繰入見込額の減額や、臨時財政対策債償還費の増額等に起因する基準財政需要額算入見込額の増といった要因により、前年度から０．６ポイント改善した。また、一部事務組合が過去に発行した地方債残高が年々減額となっており、これらに対する負担等見込額の減額も大きな要因となってい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94435</xdr:rowOff>
    </xdr:from>
    <xdr:to>
      <xdr:col>24</xdr:col>
      <xdr:colOff>558800</xdr:colOff>
      <xdr:row>14</xdr:row>
      <xdr:rowOff>95642</xdr:rowOff>
    </xdr:to>
    <xdr:cxnSp macro="">
      <xdr:nvCxnSpPr>
        <xdr:cNvPr id="448" name="直線コネクタ 447"/>
        <xdr:cNvCxnSpPr/>
      </xdr:nvCxnSpPr>
      <xdr:spPr>
        <a:xfrm flipV="1">
          <a:off x="16179800" y="2494735"/>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79212</xdr:rowOff>
    </xdr:from>
    <xdr:ext cx="762000" cy="259045"/>
    <xdr:sp macro="" textlink="">
      <xdr:nvSpPr>
        <xdr:cNvPr id="449" name="将来負担の状況平均値テキスト"/>
        <xdr:cNvSpPr txBox="1"/>
      </xdr:nvSpPr>
      <xdr:spPr>
        <a:xfrm>
          <a:off x="17106900" y="247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95642</xdr:rowOff>
    </xdr:from>
    <xdr:to>
      <xdr:col>23</xdr:col>
      <xdr:colOff>406400</xdr:colOff>
      <xdr:row>14</xdr:row>
      <xdr:rowOff>116353</xdr:rowOff>
    </xdr:to>
    <xdr:cxnSp macro="">
      <xdr:nvCxnSpPr>
        <xdr:cNvPr id="451" name="直線コネクタ 450"/>
        <xdr:cNvCxnSpPr/>
      </xdr:nvCxnSpPr>
      <xdr:spPr>
        <a:xfrm flipV="1">
          <a:off x="15290800" y="2495942"/>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116353</xdr:rowOff>
    </xdr:from>
    <xdr:to>
      <xdr:col>22</xdr:col>
      <xdr:colOff>203200</xdr:colOff>
      <xdr:row>14</xdr:row>
      <xdr:rowOff>151141</xdr:rowOff>
    </xdr:to>
    <xdr:cxnSp macro="">
      <xdr:nvCxnSpPr>
        <xdr:cNvPr id="454" name="直線コネクタ 453"/>
        <xdr:cNvCxnSpPr/>
      </xdr:nvCxnSpPr>
      <xdr:spPr>
        <a:xfrm flipV="1">
          <a:off x="14401800" y="2516653"/>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151141</xdr:rowOff>
    </xdr:from>
    <xdr:to>
      <xdr:col>21</xdr:col>
      <xdr:colOff>0</xdr:colOff>
      <xdr:row>15</xdr:row>
      <xdr:rowOff>7641</xdr:rowOff>
    </xdr:to>
    <xdr:cxnSp macro="">
      <xdr:nvCxnSpPr>
        <xdr:cNvPr id="457" name="直線コネクタ 456"/>
        <xdr:cNvCxnSpPr/>
      </xdr:nvCxnSpPr>
      <xdr:spPr>
        <a:xfrm flipV="1">
          <a:off x="13512800" y="2551441"/>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9" name="テキスト ボックス 458"/>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67951</xdr:rowOff>
    </xdr:from>
    <xdr:ext cx="762000" cy="259045"/>
    <xdr:sp macro="" textlink="">
      <xdr:nvSpPr>
        <xdr:cNvPr id="461" name="テキスト ボックス 460"/>
        <xdr:cNvSpPr txBox="1"/>
      </xdr:nvSpPr>
      <xdr:spPr>
        <a:xfrm>
          <a:off x="13131800" y="26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43635</xdr:rowOff>
    </xdr:from>
    <xdr:to>
      <xdr:col>24</xdr:col>
      <xdr:colOff>609600</xdr:colOff>
      <xdr:row>14</xdr:row>
      <xdr:rowOff>145235</xdr:rowOff>
    </xdr:to>
    <xdr:sp macro="" textlink="">
      <xdr:nvSpPr>
        <xdr:cNvPr id="467" name="円/楕円 466"/>
        <xdr:cNvSpPr/>
      </xdr:nvSpPr>
      <xdr:spPr>
        <a:xfrm>
          <a:off x="16967200" y="24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136362</xdr:rowOff>
    </xdr:from>
    <xdr:ext cx="762000" cy="259045"/>
    <xdr:sp macro="" textlink="">
      <xdr:nvSpPr>
        <xdr:cNvPr id="468" name="将来負担の状況該当値テキスト"/>
        <xdr:cNvSpPr txBox="1"/>
      </xdr:nvSpPr>
      <xdr:spPr>
        <a:xfrm>
          <a:off x="17106900" y="2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44842</xdr:rowOff>
    </xdr:from>
    <xdr:to>
      <xdr:col>23</xdr:col>
      <xdr:colOff>457200</xdr:colOff>
      <xdr:row>14</xdr:row>
      <xdr:rowOff>146442</xdr:rowOff>
    </xdr:to>
    <xdr:sp macro="" textlink="">
      <xdr:nvSpPr>
        <xdr:cNvPr id="469" name="円/楕円 468"/>
        <xdr:cNvSpPr/>
      </xdr:nvSpPr>
      <xdr:spPr>
        <a:xfrm>
          <a:off x="16129000" y="24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156619</xdr:rowOff>
    </xdr:from>
    <xdr:ext cx="736600" cy="259045"/>
    <xdr:sp macro="" textlink="">
      <xdr:nvSpPr>
        <xdr:cNvPr id="470" name="テキスト ボックス 469"/>
        <xdr:cNvSpPr txBox="1"/>
      </xdr:nvSpPr>
      <xdr:spPr>
        <a:xfrm>
          <a:off x="15798800" y="221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65553</xdr:rowOff>
    </xdr:from>
    <xdr:to>
      <xdr:col>22</xdr:col>
      <xdr:colOff>254000</xdr:colOff>
      <xdr:row>14</xdr:row>
      <xdr:rowOff>167153</xdr:rowOff>
    </xdr:to>
    <xdr:sp macro="" textlink="">
      <xdr:nvSpPr>
        <xdr:cNvPr id="471" name="円/楕円 470"/>
        <xdr:cNvSpPr/>
      </xdr:nvSpPr>
      <xdr:spPr>
        <a:xfrm>
          <a:off x="15240000" y="24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5880</xdr:rowOff>
    </xdr:from>
    <xdr:ext cx="762000" cy="259045"/>
    <xdr:sp macro="" textlink="">
      <xdr:nvSpPr>
        <xdr:cNvPr id="472" name="テキスト ボックス 471"/>
        <xdr:cNvSpPr txBox="1"/>
      </xdr:nvSpPr>
      <xdr:spPr>
        <a:xfrm>
          <a:off x="14909800" y="223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100341</xdr:rowOff>
    </xdr:from>
    <xdr:to>
      <xdr:col>21</xdr:col>
      <xdr:colOff>50800</xdr:colOff>
      <xdr:row>15</xdr:row>
      <xdr:rowOff>30491</xdr:rowOff>
    </xdr:to>
    <xdr:sp macro="" textlink="">
      <xdr:nvSpPr>
        <xdr:cNvPr id="473" name="円/楕円 472"/>
        <xdr:cNvSpPr/>
      </xdr:nvSpPr>
      <xdr:spPr>
        <a:xfrm>
          <a:off x="14351000" y="25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40668</xdr:rowOff>
    </xdr:from>
    <xdr:ext cx="762000" cy="259045"/>
    <xdr:sp macro="" textlink="">
      <xdr:nvSpPr>
        <xdr:cNvPr id="474" name="テキスト ボックス 473"/>
        <xdr:cNvSpPr txBox="1"/>
      </xdr:nvSpPr>
      <xdr:spPr>
        <a:xfrm>
          <a:off x="14020800" y="226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128291</xdr:rowOff>
    </xdr:from>
    <xdr:to>
      <xdr:col>19</xdr:col>
      <xdr:colOff>533400</xdr:colOff>
      <xdr:row>15</xdr:row>
      <xdr:rowOff>58441</xdr:rowOff>
    </xdr:to>
    <xdr:sp macro="" textlink="">
      <xdr:nvSpPr>
        <xdr:cNvPr id="475" name="円/楕円 474"/>
        <xdr:cNvSpPr/>
      </xdr:nvSpPr>
      <xdr:spPr>
        <a:xfrm>
          <a:off x="13462000" y="25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68618</xdr:rowOff>
    </xdr:from>
    <xdr:ext cx="762000" cy="259045"/>
    <xdr:sp macro="" textlink="">
      <xdr:nvSpPr>
        <xdr:cNvPr id="476" name="テキスト ボックス 475"/>
        <xdr:cNvSpPr txBox="1"/>
      </xdr:nvSpPr>
      <xdr:spPr>
        <a:xfrm>
          <a:off x="13131800" y="229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25,297
25,054
253.68
13,986,742
13,537,127
380,597
6,851,674
10,710,730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地方公務員の給与減額支給措置の実施や普通会計職員数の減に伴い、人件費にかかる経常経費充当一般財源等の額が前年度と比較し△４．０％の減となったことにより、指標が大きく改善されたが、依然として相当に高い水準にある。現在は、第２次勝山市行財政改革実施計画に基づき適正な定員管理、職員数の削減を進めており、市民サービスの低下を招かない範囲において、引き続き人件費の圧縮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14986</xdr:rowOff>
    </xdr:from>
    <xdr:to>
      <xdr:col>7</xdr:col>
      <xdr:colOff>15875</xdr:colOff>
      <xdr:row>39</xdr:row>
      <xdr:rowOff>56134</xdr:rowOff>
    </xdr:to>
    <xdr:cxnSp macro="">
      <xdr:nvCxnSpPr>
        <xdr:cNvPr id="63" name="直線コネクタ 62"/>
        <xdr:cNvCxnSpPr/>
      </xdr:nvCxnSpPr>
      <xdr:spPr>
        <a:xfrm flipV="1">
          <a:off x="3987800" y="67015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51562</xdr:rowOff>
    </xdr:from>
    <xdr:to>
      <xdr:col>5</xdr:col>
      <xdr:colOff>549275</xdr:colOff>
      <xdr:row>39</xdr:row>
      <xdr:rowOff>56134</xdr:rowOff>
    </xdr:to>
    <xdr:cxnSp macro="">
      <xdr:nvCxnSpPr>
        <xdr:cNvPr id="66" name="直線コネクタ 65"/>
        <xdr:cNvCxnSpPr/>
      </xdr:nvCxnSpPr>
      <xdr:spPr>
        <a:xfrm>
          <a:off x="3098800" y="67381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140716</xdr:rowOff>
    </xdr:from>
    <xdr:to>
      <xdr:col>4</xdr:col>
      <xdr:colOff>346075</xdr:colOff>
      <xdr:row>39</xdr:row>
      <xdr:rowOff>51562</xdr:rowOff>
    </xdr:to>
    <xdr:cxnSp macro="">
      <xdr:nvCxnSpPr>
        <xdr:cNvPr id="69" name="直線コネクタ 68"/>
        <xdr:cNvCxnSpPr/>
      </xdr:nvCxnSpPr>
      <xdr:spPr>
        <a:xfrm>
          <a:off x="2209800" y="66558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140716</xdr:rowOff>
    </xdr:from>
    <xdr:to>
      <xdr:col>3</xdr:col>
      <xdr:colOff>142875</xdr:colOff>
      <xdr:row>39</xdr:row>
      <xdr:rowOff>37846</xdr:rowOff>
    </xdr:to>
    <xdr:cxnSp macro="">
      <xdr:nvCxnSpPr>
        <xdr:cNvPr id="72" name="直線コネクタ 71"/>
        <xdr:cNvCxnSpPr/>
      </xdr:nvCxnSpPr>
      <xdr:spPr>
        <a:xfrm flipV="1">
          <a:off x="1320800" y="66558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135636</xdr:rowOff>
    </xdr:from>
    <xdr:to>
      <xdr:col>7</xdr:col>
      <xdr:colOff>66675</xdr:colOff>
      <xdr:row>39</xdr:row>
      <xdr:rowOff>65786</xdr:rowOff>
    </xdr:to>
    <xdr:sp macro="" textlink="">
      <xdr:nvSpPr>
        <xdr:cNvPr id="82" name="円/楕円 81"/>
        <xdr:cNvSpPr/>
      </xdr:nvSpPr>
      <xdr:spPr>
        <a:xfrm>
          <a:off x="4775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107713</xdr:rowOff>
    </xdr:from>
    <xdr:ext cx="762000" cy="259045"/>
    <xdr:sp macro="" textlink="">
      <xdr:nvSpPr>
        <xdr:cNvPr id="83" name="人件費該当値テキスト"/>
        <xdr:cNvSpPr txBox="1"/>
      </xdr:nvSpPr>
      <xdr:spPr>
        <a:xfrm>
          <a:off x="4914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5334</xdr:rowOff>
    </xdr:from>
    <xdr:to>
      <xdr:col>5</xdr:col>
      <xdr:colOff>600075</xdr:colOff>
      <xdr:row>39</xdr:row>
      <xdr:rowOff>106934</xdr:rowOff>
    </xdr:to>
    <xdr:sp macro="" textlink="">
      <xdr:nvSpPr>
        <xdr:cNvPr id="84" name="円/楕円 83"/>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91711</xdr:rowOff>
    </xdr:from>
    <xdr:ext cx="736600" cy="259045"/>
    <xdr:sp macro="" textlink="">
      <xdr:nvSpPr>
        <xdr:cNvPr id="85" name="テキスト ボックス 84"/>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762</xdr:rowOff>
    </xdr:from>
    <xdr:to>
      <xdr:col>4</xdr:col>
      <xdr:colOff>396875</xdr:colOff>
      <xdr:row>39</xdr:row>
      <xdr:rowOff>102362</xdr:rowOff>
    </xdr:to>
    <xdr:sp macro="" textlink="">
      <xdr:nvSpPr>
        <xdr:cNvPr id="86" name="円/楕円 85"/>
        <xdr:cNvSpPr/>
      </xdr:nvSpPr>
      <xdr:spPr>
        <a:xfrm>
          <a:off x="3048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87139</xdr:rowOff>
    </xdr:from>
    <xdr:ext cx="762000" cy="259045"/>
    <xdr:sp macro="" textlink="">
      <xdr:nvSpPr>
        <xdr:cNvPr id="87" name="テキスト ボックス 86"/>
        <xdr:cNvSpPr txBox="1"/>
      </xdr:nvSpPr>
      <xdr:spPr>
        <a:xfrm>
          <a:off x="2717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89916</xdr:rowOff>
    </xdr:from>
    <xdr:to>
      <xdr:col>3</xdr:col>
      <xdr:colOff>193675</xdr:colOff>
      <xdr:row>39</xdr:row>
      <xdr:rowOff>20066</xdr:rowOff>
    </xdr:to>
    <xdr:sp macro="" textlink="">
      <xdr:nvSpPr>
        <xdr:cNvPr id="88" name="円/楕円 87"/>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4843</xdr:rowOff>
    </xdr:from>
    <xdr:ext cx="762000" cy="259045"/>
    <xdr:sp macro="" textlink="">
      <xdr:nvSpPr>
        <xdr:cNvPr id="89" name="テキスト ボックス 88"/>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158496</xdr:rowOff>
    </xdr:from>
    <xdr:to>
      <xdr:col>1</xdr:col>
      <xdr:colOff>676275</xdr:colOff>
      <xdr:row>39</xdr:row>
      <xdr:rowOff>88646</xdr:rowOff>
    </xdr:to>
    <xdr:sp macro="" textlink="">
      <xdr:nvSpPr>
        <xdr:cNvPr id="90" name="円/楕円 89"/>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73423</xdr:rowOff>
    </xdr:from>
    <xdr:ext cx="762000" cy="259045"/>
    <xdr:sp macro="" textlink="">
      <xdr:nvSpPr>
        <xdr:cNvPr id="91" name="テキスト ボックス 90"/>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５カ年で経常経費が増額となっている物件費は、市民交流センター管理運営費や保健衛生費におけるがん検診や妊婦検診等の経費が増額となったことにより指標が悪化した。以前は類似団体内平均値以下であったが、平成２３年度以降はそれを上回った状態が続いており、委託事業の見直しや公共施設維持管理費のさらなるコスト削減を進め、改善を図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37193</xdr:rowOff>
    </xdr:to>
    <xdr:cxnSp macro="">
      <xdr:nvCxnSpPr>
        <xdr:cNvPr id="126" name="直線コネクタ 125"/>
        <xdr:cNvCxnSpPr/>
      </xdr:nvCxnSpPr>
      <xdr:spPr>
        <a:xfrm>
          <a:off x="15671800" y="2875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132443</xdr:rowOff>
    </xdr:to>
    <xdr:cxnSp macro="">
      <xdr:nvCxnSpPr>
        <xdr:cNvPr id="129" name="直線コネクタ 128"/>
        <xdr:cNvCxnSpPr/>
      </xdr:nvCxnSpPr>
      <xdr:spPr>
        <a:xfrm>
          <a:off x="14782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110671</xdr:rowOff>
    </xdr:to>
    <xdr:cxnSp macro="">
      <xdr:nvCxnSpPr>
        <xdr:cNvPr id="132" name="直線コネクタ 131"/>
        <xdr:cNvCxnSpPr/>
      </xdr:nvCxnSpPr>
      <xdr:spPr>
        <a:xfrm>
          <a:off x="13893800" y="2723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15</xdr:row>
      <xdr:rowOff>151493</xdr:rowOff>
    </xdr:to>
    <xdr:cxnSp macro="">
      <xdr:nvCxnSpPr>
        <xdr:cNvPr id="135" name="直線コネクタ 134"/>
        <xdr:cNvCxnSpPr/>
      </xdr:nvCxnSpPr>
      <xdr:spPr>
        <a:xfrm>
          <a:off x="13004800" y="271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7" name="テキスト ボックス 136"/>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5" name="円/楕円 144"/>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6"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7" name="円/楕円 146"/>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8" name="テキスト ボックス 147"/>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49" name="円/楕円 148"/>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0" name="テキスト ボックス 149"/>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1" name="円/楕円 150"/>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2" name="テキスト ボックス 151"/>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3" name="円/楕円 152"/>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54" name="テキスト ボックス 153"/>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指標が改善した大きな要因としては、少子高齢化に起因する児童福祉費（特に保育児童数）の減や、生活保護扶助費の減額があげられる。しかしながら、年々増額の一途をたどる社会福祉費においては、障害者福祉サービス給付費負担金の大きな伸びがみられることや、今後も高齢化により扶助費全体の決算額が増額となっていくため、市民の健康増進活動により扶助費の軽減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57150</xdr:rowOff>
    </xdr:to>
    <xdr:cxnSp macro="">
      <xdr:nvCxnSpPr>
        <xdr:cNvPr id="187" name="直線コネクタ 186"/>
        <xdr:cNvCxnSpPr/>
      </xdr:nvCxnSpPr>
      <xdr:spPr>
        <a:xfrm flipV="1">
          <a:off x="3987800" y="975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57150</xdr:rowOff>
    </xdr:to>
    <xdr:cxnSp macro="">
      <xdr:nvCxnSpPr>
        <xdr:cNvPr id="190" name="直線コネクタ 189"/>
        <xdr:cNvCxnSpPr/>
      </xdr:nvCxnSpPr>
      <xdr:spPr>
        <a:xfrm>
          <a:off x="3098800" y="9728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127000</xdr:rowOff>
    </xdr:to>
    <xdr:cxnSp macro="">
      <xdr:nvCxnSpPr>
        <xdr:cNvPr id="193" name="直線コネクタ 192"/>
        <xdr:cNvCxnSpPr/>
      </xdr:nvCxnSpPr>
      <xdr:spPr>
        <a:xfrm>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63500</xdr:rowOff>
    </xdr:to>
    <xdr:cxnSp macro="">
      <xdr:nvCxnSpPr>
        <xdr:cNvPr id="196" name="直線コネクタ 195"/>
        <xdr:cNvCxnSpPr/>
      </xdr:nvCxnSpPr>
      <xdr:spPr>
        <a:xfrm flipV="1">
          <a:off x="1320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6" name="円/楕円 205"/>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7"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8" name="円/楕円 207"/>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09" name="テキスト ボックス 208"/>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0" name="円/楕円 20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1" name="テキスト ボックス 21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2" name="円/楕円 211"/>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3" name="テキスト ボックス 21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4" name="円/楕円 213"/>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5" name="テキスト ボックス 214"/>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と比較すると、下水道事業特別会計や農業集落排水事業特別会計における使用料単価の改定（値上げ）や資本費平準化債の借入などの経営健全化に向けた取り組みにより、これら公営企業会計への繰出金は減額となり指標が大きく改善したが、平成２５年度以降は公債費繰出金の増や高齢化に伴う介護保険会計への給付費負担金の増額により悪化が見込まれ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111760</xdr:rowOff>
    </xdr:to>
    <xdr:cxnSp macro="">
      <xdr:nvCxnSpPr>
        <xdr:cNvPr id="248" name="直線コネクタ 247"/>
        <xdr:cNvCxnSpPr/>
      </xdr:nvCxnSpPr>
      <xdr:spPr>
        <a:xfrm>
          <a:off x="15671800" y="1003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59</xdr:row>
      <xdr:rowOff>24130</xdr:rowOff>
    </xdr:to>
    <xdr:cxnSp macro="">
      <xdr:nvCxnSpPr>
        <xdr:cNvPr id="251" name="直線コネクタ 250"/>
        <xdr:cNvCxnSpPr/>
      </xdr:nvCxnSpPr>
      <xdr:spPr>
        <a:xfrm flipV="1">
          <a:off x="14782800" y="1003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59</xdr:row>
      <xdr:rowOff>24130</xdr:rowOff>
    </xdr:to>
    <xdr:cxnSp macro="">
      <xdr:nvCxnSpPr>
        <xdr:cNvPr id="254" name="直線コネクタ 253"/>
        <xdr:cNvCxnSpPr/>
      </xdr:nvCxnSpPr>
      <xdr:spPr>
        <a:xfrm>
          <a:off x="13893800" y="1005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59</xdr:row>
      <xdr:rowOff>130810</xdr:rowOff>
    </xdr:to>
    <xdr:cxnSp macro="">
      <xdr:nvCxnSpPr>
        <xdr:cNvPr id="257" name="直線コネクタ 256"/>
        <xdr:cNvCxnSpPr/>
      </xdr:nvCxnSpPr>
      <xdr:spPr>
        <a:xfrm flipV="1">
          <a:off x="13004800" y="100558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7" name="円/楕円 266"/>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8"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69" name="円/楕円 268"/>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0" name="テキスト ボックス 269"/>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71" name="円/楕円 270"/>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2" name="テキスト ボックス 271"/>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3" name="円/楕円 272"/>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4" name="テキスト ボックス 273"/>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80010</xdr:rowOff>
    </xdr:from>
    <xdr:to>
      <xdr:col>19</xdr:col>
      <xdr:colOff>6350</xdr:colOff>
      <xdr:row>60</xdr:row>
      <xdr:rowOff>10160</xdr:rowOff>
    </xdr:to>
    <xdr:sp macro="" textlink="">
      <xdr:nvSpPr>
        <xdr:cNvPr id="275" name="円/楕円 274"/>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166387</xdr:rowOff>
    </xdr:from>
    <xdr:ext cx="762000" cy="259045"/>
    <xdr:sp macro="" textlink="">
      <xdr:nvSpPr>
        <xdr:cNvPr id="276" name="テキスト ボックス 275"/>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指標が改善したのは、奥越地域地場産業振興センターの運営終了に伴う補助金の皆減や、米政策にかかる水田利用合理化補助金の減額による。なお、平成１７年度以降は、大野･勝山地区広域行政事務組合において借り入れた廃棄物処理施設建設事業費の償還等にかかる負担金が大きな負担となっており、類似団体と比較して高い水準に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104140</xdr:rowOff>
    </xdr:to>
    <xdr:cxnSp macro="">
      <xdr:nvCxnSpPr>
        <xdr:cNvPr id="306" name="直線コネクタ 305"/>
        <xdr:cNvCxnSpPr/>
      </xdr:nvCxnSpPr>
      <xdr:spPr>
        <a:xfrm flipV="1">
          <a:off x="15671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108712</xdr:rowOff>
    </xdr:to>
    <xdr:cxnSp macro="">
      <xdr:nvCxnSpPr>
        <xdr:cNvPr id="309" name="直線コネクタ 308"/>
        <xdr:cNvCxnSpPr/>
      </xdr:nvCxnSpPr>
      <xdr:spPr>
        <a:xfrm flipV="1">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108712</xdr:rowOff>
    </xdr:to>
    <xdr:cxnSp macro="">
      <xdr:nvCxnSpPr>
        <xdr:cNvPr id="312" name="直線コネクタ 311"/>
        <xdr:cNvCxnSpPr/>
      </xdr:nvCxnSpPr>
      <xdr:spPr>
        <a:xfrm>
          <a:off x="13893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104140</xdr:rowOff>
    </xdr:to>
    <xdr:cxnSp macro="">
      <xdr:nvCxnSpPr>
        <xdr:cNvPr id="315" name="直線コネクタ 314"/>
        <xdr:cNvCxnSpPr/>
      </xdr:nvCxnSpPr>
      <xdr:spPr>
        <a:xfrm flipV="1">
          <a:off x="13004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5" name="円/楕円 324"/>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160291</xdr:rowOff>
    </xdr:from>
    <xdr:ext cx="762000" cy="259045"/>
    <xdr:sp macro="" textlink="">
      <xdr:nvSpPr>
        <xdr:cNvPr id="326" name="補助費等該当値テキスト"/>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7" name="円/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8" name="テキスト ボックス 327"/>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9" name="円/楕円 328"/>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0" name="テキスト ボックス 329"/>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1" name="円/楕円 330"/>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2" name="テキスト ボックス 33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3" name="円/楕円 332"/>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4" name="テキスト ボックス 333"/>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近年は公債費にかかる比率が減少していたが、臨時財政対策債償還費の増額などにより指標は悪化した。それでも、類似団体や全国平均と比較して適正な水準にあり、この水準を維持するべく、後年度の償還に対し交付税措置のない地方債の発行を極力控えるなど、中長期的な財政見通しを踏まえた方針により財政運営を行うよう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109855</xdr:rowOff>
    </xdr:from>
    <xdr:to>
      <xdr:col>7</xdr:col>
      <xdr:colOff>15875</xdr:colOff>
      <xdr:row>74</xdr:row>
      <xdr:rowOff>119380</xdr:rowOff>
    </xdr:to>
    <xdr:cxnSp macro="">
      <xdr:nvCxnSpPr>
        <xdr:cNvPr id="366" name="直線コネクタ 365"/>
        <xdr:cNvCxnSpPr/>
      </xdr:nvCxnSpPr>
      <xdr:spPr>
        <a:xfrm>
          <a:off x="3987800" y="127971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109855</xdr:rowOff>
    </xdr:from>
    <xdr:to>
      <xdr:col>5</xdr:col>
      <xdr:colOff>549275</xdr:colOff>
      <xdr:row>74</xdr:row>
      <xdr:rowOff>111760</xdr:rowOff>
    </xdr:to>
    <xdr:cxnSp macro="">
      <xdr:nvCxnSpPr>
        <xdr:cNvPr id="369" name="直線コネクタ 368"/>
        <xdr:cNvCxnSpPr/>
      </xdr:nvCxnSpPr>
      <xdr:spPr>
        <a:xfrm flipV="1">
          <a:off x="3098800" y="12797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111760</xdr:rowOff>
    </xdr:from>
    <xdr:to>
      <xdr:col>4</xdr:col>
      <xdr:colOff>346075</xdr:colOff>
      <xdr:row>74</xdr:row>
      <xdr:rowOff>121285</xdr:rowOff>
    </xdr:to>
    <xdr:cxnSp macro="">
      <xdr:nvCxnSpPr>
        <xdr:cNvPr id="372" name="直線コネクタ 371"/>
        <xdr:cNvCxnSpPr/>
      </xdr:nvCxnSpPr>
      <xdr:spPr>
        <a:xfrm flipV="1">
          <a:off x="2209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121285</xdr:rowOff>
    </xdr:from>
    <xdr:to>
      <xdr:col>3</xdr:col>
      <xdr:colOff>142875</xdr:colOff>
      <xdr:row>74</xdr:row>
      <xdr:rowOff>149860</xdr:rowOff>
    </xdr:to>
    <xdr:cxnSp macro="">
      <xdr:nvCxnSpPr>
        <xdr:cNvPr id="375" name="直線コネクタ 374"/>
        <xdr:cNvCxnSpPr/>
      </xdr:nvCxnSpPr>
      <xdr:spPr>
        <a:xfrm flipV="1">
          <a:off x="1320800" y="12808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77" name="テキスト ボックス 376"/>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79" name="テキスト ボックス 37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85" name="円/楕円 384"/>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148607</xdr:rowOff>
    </xdr:from>
    <xdr:ext cx="762000" cy="259045"/>
    <xdr:sp macro="" textlink="">
      <xdr:nvSpPr>
        <xdr:cNvPr id="386"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59055</xdr:rowOff>
    </xdr:from>
    <xdr:to>
      <xdr:col>5</xdr:col>
      <xdr:colOff>600075</xdr:colOff>
      <xdr:row>74</xdr:row>
      <xdr:rowOff>160655</xdr:rowOff>
    </xdr:to>
    <xdr:sp macro="" textlink="">
      <xdr:nvSpPr>
        <xdr:cNvPr id="387" name="円/楕円 386"/>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170832</xdr:rowOff>
    </xdr:from>
    <xdr:ext cx="736600" cy="259045"/>
    <xdr:sp macro="" textlink="">
      <xdr:nvSpPr>
        <xdr:cNvPr id="388" name="テキスト ボックス 387"/>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60960</xdr:rowOff>
    </xdr:from>
    <xdr:to>
      <xdr:col>4</xdr:col>
      <xdr:colOff>396875</xdr:colOff>
      <xdr:row>74</xdr:row>
      <xdr:rowOff>162560</xdr:rowOff>
    </xdr:to>
    <xdr:sp macro="" textlink="">
      <xdr:nvSpPr>
        <xdr:cNvPr id="389" name="円/楕円 388"/>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1287</xdr:rowOff>
    </xdr:from>
    <xdr:ext cx="762000" cy="259045"/>
    <xdr:sp macro="" textlink="">
      <xdr:nvSpPr>
        <xdr:cNvPr id="390" name="テキスト ボックス 389"/>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391" name="円/楕円 390"/>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392" name="テキスト ボックス 391"/>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393" name="円/楕円 392"/>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394" name="テキスト ボックス 393"/>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改善されたものの、類似団体と比較して相当に高い水準にあり、特に人件費や扶助費といった義務的経費の水準が高い。市税や地方交付税といった貴重な一般財源を市民のニーズに見合った政策経費の財源に有効活用し、勝山市が目指す市民力･地域力の向上に主眼を置いた施策の実現を図るためにも、恒常的に高い水準にある経常経費の抜本的な見直しを図り、健全な財政運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5080</xdr:rowOff>
    </xdr:from>
    <xdr:to>
      <xdr:col>24</xdr:col>
      <xdr:colOff>31750</xdr:colOff>
      <xdr:row>80</xdr:row>
      <xdr:rowOff>54611</xdr:rowOff>
    </xdr:to>
    <xdr:cxnSp macro="">
      <xdr:nvCxnSpPr>
        <xdr:cNvPr id="427" name="直線コネクタ 426"/>
        <xdr:cNvCxnSpPr/>
      </xdr:nvCxnSpPr>
      <xdr:spPr>
        <a:xfrm flipV="1">
          <a:off x="15671800" y="13721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54611</xdr:rowOff>
    </xdr:from>
    <xdr:to>
      <xdr:col>22</xdr:col>
      <xdr:colOff>565150</xdr:colOff>
      <xdr:row>80</xdr:row>
      <xdr:rowOff>69850</xdr:rowOff>
    </xdr:to>
    <xdr:cxnSp macro="">
      <xdr:nvCxnSpPr>
        <xdr:cNvPr id="430" name="直線コネクタ 429"/>
        <xdr:cNvCxnSpPr/>
      </xdr:nvCxnSpPr>
      <xdr:spPr>
        <a:xfrm flipV="1">
          <a:off x="14782800" y="13770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31750</xdr:rowOff>
    </xdr:from>
    <xdr:to>
      <xdr:col>21</xdr:col>
      <xdr:colOff>361950</xdr:colOff>
      <xdr:row>80</xdr:row>
      <xdr:rowOff>69850</xdr:rowOff>
    </xdr:to>
    <xdr:cxnSp macro="">
      <xdr:nvCxnSpPr>
        <xdr:cNvPr id="433" name="直線コネクタ 432"/>
        <xdr:cNvCxnSpPr/>
      </xdr:nvCxnSpPr>
      <xdr:spPr>
        <a:xfrm>
          <a:off x="13893800" y="1357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80</xdr:row>
      <xdr:rowOff>39370</xdr:rowOff>
    </xdr:to>
    <xdr:cxnSp macro="">
      <xdr:nvCxnSpPr>
        <xdr:cNvPr id="436" name="直線コネクタ 435"/>
        <xdr:cNvCxnSpPr/>
      </xdr:nvCxnSpPr>
      <xdr:spPr>
        <a:xfrm flipV="1">
          <a:off x="13004800" y="135763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125730</xdr:rowOff>
    </xdr:from>
    <xdr:to>
      <xdr:col>24</xdr:col>
      <xdr:colOff>82550</xdr:colOff>
      <xdr:row>80</xdr:row>
      <xdr:rowOff>55880</xdr:rowOff>
    </xdr:to>
    <xdr:sp macro="" textlink="">
      <xdr:nvSpPr>
        <xdr:cNvPr id="446" name="円/楕円 445"/>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34307</xdr:rowOff>
    </xdr:from>
    <xdr:ext cx="762000" cy="259045"/>
    <xdr:sp macro="" textlink="">
      <xdr:nvSpPr>
        <xdr:cNvPr id="447" name="公債費以外該当値テキスト"/>
        <xdr:cNvSpPr txBox="1"/>
      </xdr:nvSpPr>
      <xdr:spPr>
        <a:xfrm>
          <a:off x="16598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3811</xdr:rowOff>
    </xdr:from>
    <xdr:to>
      <xdr:col>22</xdr:col>
      <xdr:colOff>615950</xdr:colOff>
      <xdr:row>80</xdr:row>
      <xdr:rowOff>105411</xdr:rowOff>
    </xdr:to>
    <xdr:sp macro="" textlink="">
      <xdr:nvSpPr>
        <xdr:cNvPr id="448" name="円/楕円 447"/>
        <xdr:cNvSpPr/>
      </xdr:nvSpPr>
      <xdr:spPr>
        <a:xfrm>
          <a:off x="15621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90188</xdr:rowOff>
    </xdr:from>
    <xdr:ext cx="736600" cy="259045"/>
    <xdr:sp macro="" textlink="">
      <xdr:nvSpPr>
        <xdr:cNvPr id="449" name="テキスト ボックス 448"/>
        <xdr:cNvSpPr txBox="1"/>
      </xdr:nvSpPr>
      <xdr:spPr>
        <a:xfrm>
          <a:off x="15290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19050</xdr:rowOff>
    </xdr:from>
    <xdr:to>
      <xdr:col>21</xdr:col>
      <xdr:colOff>412750</xdr:colOff>
      <xdr:row>80</xdr:row>
      <xdr:rowOff>120650</xdr:rowOff>
    </xdr:to>
    <xdr:sp macro="" textlink="">
      <xdr:nvSpPr>
        <xdr:cNvPr id="450" name="円/楕円 449"/>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105427</xdr:rowOff>
    </xdr:from>
    <xdr:ext cx="762000" cy="259045"/>
    <xdr:sp macro="" textlink="">
      <xdr:nvSpPr>
        <xdr:cNvPr id="451" name="テキスト ボックス 450"/>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152400</xdr:rowOff>
    </xdr:from>
    <xdr:to>
      <xdr:col>20</xdr:col>
      <xdr:colOff>209550</xdr:colOff>
      <xdr:row>79</xdr:row>
      <xdr:rowOff>82550</xdr:rowOff>
    </xdr:to>
    <xdr:sp macro="" textlink="">
      <xdr:nvSpPr>
        <xdr:cNvPr id="452" name="円/楕円 451"/>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67327</xdr:rowOff>
    </xdr:from>
    <xdr:ext cx="762000" cy="259045"/>
    <xdr:sp macro="" textlink="">
      <xdr:nvSpPr>
        <xdr:cNvPr id="453" name="テキスト ボックス 452"/>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160020</xdr:rowOff>
    </xdr:from>
    <xdr:to>
      <xdr:col>19</xdr:col>
      <xdr:colOff>6350</xdr:colOff>
      <xdr:row>80</xdr:row>
      <xdr:rowOff>90170</xdr:rowOff>
    </xdr:to>
    <xdr:sp macro="" textlink="">
      <xdr:nvSpPr>
        <xdr:cNvPr id="454" name="円/楕円 453"/>
        <xdr:cNvSpPr/>
      </xdr:nvSpPr>
      <xdr:spPr>
        <a:xfrm>
          <a:off x="12954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74947</xdr:rowOff>
    </xdr:from>
    <xdr:ext cx="762000" cy="259045"/>
    <xdr:sp macro="" textlink="">
      <xdr:nvSpPr>
        <xdr:cNvPr id="455" name="テキスト ボックス 454"/>
        <xdr:cNvSpPr txBox="1"/>
      </xdr:nvSpPr>
      <xdr:spPr>
        <a:xfrm>
          <a:off x="12623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福井県勝山市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85763</xdr:rowOff>
    </xdr:from>
    <xdr:to>
      <xdr:col>4</xdr:col>
      <xdr:colOff>1117600</xdr:colOff>
      <xdr:row>17</xdr:row>
      <xdr:rowOff>107861</xdr:rowOff>
    </xdr:to>
    <xdr:cxnSp macro="">
      <xdr:nvCxnSpPr>
        <xdr:cNvPr id="50" name="直線コネクタ 49"/>
        <xdr:cNvCxnSpPr/>
      </xdr:nvCxnSpPr>
      <xdr:spPr bwMode="auto">
        <a:xfrm>
          <a:off x="5003800" y="3048038"/>
          <a:ext cx="647700" cy="2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92638</xdr:rowOff>
    </xdr:from>
    <xdr:ext cx="762000" cy="259045"/>
    <xdr:sp macro="" textlink="">
      <xdr:nvSpPr>
        <xdr:cNvPr id="51" name="人口1人当たり決算額の推移平均値テキスト130"/>
        <xdr:cNvSpPr txBox="1"/>
      </xdr:nvSpPr>
      <xdr:spPr>
        <a:xfrm>
          <a:off x="5740400" y="3054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74625</xdr:rowOff>
    </xdr:from>
    <xdr:to>
      <xdr:col>4</xdr:col>
      <xdr:colOff>469900</xdr:colOff>
      <xdr:row>17</xdr:row>
      <xdr:rowOff>85763</xdr:rowOff>
    </xdr:to>
    <xdr:cxnSp macro="">
      <xdr:nvCxnSpPr>
        <xdr:cNvPr id="53" name="直線コネクタ 52"/>
        <xdr:cNvCxnSpPr/>
      </xdr:nvCxnSpPr>
      <xdr:spPr bwMode="auto">
        <a:xfrm>
          <a:off x="4305300" y="3036900"/>
          <a:ext cx="6985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74625</xdr:rowOff>
    </xdr:from>
    <xdr:to>
      <xdr:col>3</xdr:col>
      <xdr:colOff>904875</xdr:colOff>
      <xdr:row>17</xdr:row>
      <xdr:rowOff>127546</xdr:rowOff>
    </xdr:to>
    <xdr:cxnSp macro="">
      <xdr:nvCxnSpPr>
        <xdr:cNvPr id="56" name="直線コネクタ 55"/>
        <xdr:cNvCxnSpPr/>
      </xdr:nvCxnSpPr>
      <xdr:spPr bwMode="auto">
        <a:xfrm flipV="1">
          <a:off x="3606800" y="3036900"/>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127546</xdr:rowOff>
    </xdr:from>
    <xdr:to>
      <xdr:col>3</xdr:col>
      <xdr:colOff>206375</xdr:colOff>
      <xdr:row>17</xdr:row>
      <xdr:rowOff>133223</xdr:rowOff>
    </xdr:to>
    <xdr:cxnSp macro="">
      <xdr:nvCxnSpPr>
        <xdr:cNvPr id="59" name="直線コネクタ 58"/>
        <xdr:cNvCxnSpPr/>
      </xdr:nvCxnSpPr>
      <xdr:spPr bwMode="auto">
        <a:xfrm flipV="1">
          <a:off x="2908300" y="3089821"/>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57061</xdr:rowOff>
    </xdr:from>
    <xdr:to>
      <xdr:col>5</xdr:col>
      <xdr:colOff>34925</xdr:colOff>
      <xdr:row>17</xdr:row>
      <xdr:rowOff>158661</xdr:rowOff>
    </xdr:to>
    <xdr:sp macro="" textlink="">
      <xdr:nvSpPr>
        <xdr:cNvPr id="69" name="円/楕円 68"/>
        <xdr:cNvSpPr/>
      </xdr:nvSpPr>
      <xdr:spPr bwMode="auto">
        <a:xfrm>
          <a:off x="5600700" y="301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73588</xdr:rowOff>
    </xdr:from>
    <xdr:ext cx="762000" cy="259045"/>
    <xdr:sp macro="" textlink="">
      <xdr:nvSpPr>
        <xdr:cNvPr id="70" name="人口1人当たり決算額の推移該当値テキスト130"/>
        <xdr:cNvSpPr txBox="1"/>
      </xdr:nvSpPr>
      <xdr:spPr>
        <a:xfrm>
          <a:off x="5740400" y="28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34963</xdr:rowOff>
    </xdr:from>
    <xdr:to>
      <xdr:col>4</xdr:col>
      <xdr:colOff>520700</xdr:colOff>
      <xdr:row>17</xdr:row>
      <xdr:rowOff>136563</xdr:rowOff>
    </xdr:to>
    <xdr:sp macro="" textlink="">
      <xdr:nvSpPr>
        <xdr:cNvPr id="71" name="円/楕円 70"/>
        <xdr:cNvSpPr/>
      </xdr:nvSpPr>
      <xdr:spPr bwMode="auto">
        <a:xfrm>
          <a:off x="4953000" y="299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146740</xdr:rowOff>
    </xdr:from>
    <xdr:ext cx="736600" cy="259045"/>
    <xdr:sp macro="" textlink="">
      <xdr:nvSpPr>
        <xdr:cNvPr id="72" name="テキスト ボックス 71"/>
        <xdr:cNvSpPr txBox="1"/>
      </xdr:nvSpPr>
      <xdr:spPr>
        <a:xfrm>
          <a:off x="4622800" y="276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23825</xdr:rowOff>
    </xdr:from>
    <xdr:to>
      <xdr:col>3</xdr:col>
      <xdr:colOff>955675</xdr:colOff>
      <xdr:row>17</xdr:row>
      <xdr:rowOff>125425</xdr:rowOff>
    </xdr:to>
    <xdr:sp macro="" textlink="">
      <xdr:nvSpPr>
        <xdr:cNvPr id="73" name="円/楕円 72"/>
        <xdr:cNvSpPr/>
      </xdr:nvSpPr>
      <xdr:spPr bwMode="auto">
        <a:xfrm>
          <a:off x="4254500" y="298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135602</xdr:rowOff>
    </xdr:from>
    <xdr:ext cx="762000" cy="259045"/>
    <xdr:sp macro="" textlink="">
      <xdr:nvSpPr>
        <xdr:cNvPr id="74" name="テキスト ボックス 73"/>
        <xdr:cNvSpPr txBox="1"/>
      </xdr:nvSpPr>
      <xdr:spPr>
        <a:xfrm>
          <a:off x="3924300" y="27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76746</xdr:rowOff>
    </xdr:from>
    <xdr:to>
      <xdr:col>3</xdr:col>
      <xdr:colOff>257175</xdr:colOff>
      <xdr:row>18</xdr:row>
      <xdr:rowOff>6896</xdr:rowOff>
    </xdr:to>
    <xdr:sp macro="" textlink="">
      <xdr:nvSpPr>
        <xdr:cNvPr id="75" name="円/楕円 74"/>
        <xdr:cNvSpPr/>
      </xdr:nvSpPr>
      <xdr:spPr bwMode="auto">
        <a:xfrm>
          <a:off x="3556000" y="30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17073</xdr:rowOff>
    </xdr:from>
    <xdr:ext cx="762000" cy="259045"/>
    <xdr:sp macro="" textlink="">
      <xdr:nvSpPr>
        <xdr:cNvPr id="76" name="テキスト ボックス 75"/>
        <xdr:cNvSpPr txBox="1"/>
      </xdr:nvSpPr>
      <xdr:spPr>
        <a:xfrm>
          <a:off x="3225800" y="280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82423</xdr:rowOff>
    </xdr:from>
    <xdr:to>
      <xdr:col>2</xdr:col>
      <xdr:colOff>692150</xdr:colOff>
      <xdr:row>18</xdr:row>
      <xdr:rowOff>12573</xdr:rowOff>
    </xdr:to>
    <xdr:sp macro="" textlink="">
      <xdr:nvSpPr>
        <xdr:cNvPr id="77" name="円/楕円 76"/>
        <xdr:cNvSpPr/>
      </xdr:nvSpPr>
      <xdr:spPr bwMode="auto">
        <a:xfrm>
          <a:off x="2857500" y="304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22750</xdr:rowOff>
    </xdr:from>
    <xdr:ext cx="762000" cy="259045"/>
    <xdr:sp macro="" textlink="">
      <xdr:nvSpPr>
        <xdr:cNvPr id="78" name="テキスト ボックス 77"/>
        <xdr:cNvSpPr txBox="1"/>
      </xdr:nvSpPr>
      <xdr:spPr>
        <a:xfrm>
          <a:off x="2527300" y="281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13172</xdr:rowOff>
    </xdr:from>
    <xdr:to>
      <xdr:col>4</xdr:col>
      <xdr:colOff>1117600</xdr:colOff>
      <xdr:row>38</xdr:row>
      <xdr:rowOff>19794</xdr:rowOff>
    </xdr:to>
    <xdr:cxnSp macro="">
      <xdr:nvCxnSpPr>
        <xdr:cNvPr id="112" name="直線コネクタ 111"/>
        <xdr:cNvCxnSpPr/>
      </xdr:nvCxnSpPr>
      <xdr:spPr bwMode="auto">
        <a:xfrm flipV="1">
          <a:off x="5003800" y="7480772"/>
          <a:ext cx="647700" cy="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9499</xdr:rowOff>
    </xdr:from>
    <xdr:to>
      <xdr:col>4</xdr:col>
      <xdr:colOff>469900</xdr:colOff>
      <xdr:row>38</xdr:row>
      <xdr:rowOff>19794</xdr:rowOff>
    </xdr:to>
    <xdr:cxnSp macro="">
      <xdr:nvCxnSpPr>
        <xdr:cNvPr id="115" name="直線コネクタ 114"/>
        <xdr:cNvCxnSpPr/>
      </xdr:nvCxnSpPr>
      <xdr:spPr bwMode="auto">
        <a:xfrm>
          <a:off x="4305300" y="7477099"/>
          <a:ext cx="698500" cy="10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335955</xdr:rowOff>
    </xdr:from>
    <xdr:to>
      <xdr:col>3</xdr:col>
      <xdr:colOff>904875</xdr:colOff>
      <xdr:row>38</xdr:row>
      <xdr:rowOff>9499</xdr:rowOff>
    </xdr:to>
    <xdr:cxnSp macro="">
      <xdr:nvCxnSpPr>
        <xdr:cNvPr id="118" name="直線コネクタ 117"/>
        <xdr:cNvCxnSpPr/>
      </xdr:nvCxnSpPr>
      <xdr:spPr bwMode="auto">
        <a:xfrm>
          <a:off x="3606800" y="7460655"/>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317691</xdr:rowOff>
    </xdr:from>
    <xdr:to>
      <xdr:col>3</xdr:col>
      <xdr:colOff>206375</xdr:colOff>
      <xdr:row>37</xdr:row>
      <xdr:rowOff>335955</xdr:rowOff>
    </xdr:to>
    <xdr:cxnSp macro="">
      <xdr:nvCxnSpPr>
        <xdr:cNvPr id="121" name="直線コネクタ 120"/>
        <xdr:cNvCxnSpPr/>
      </xdr:nvCxnSpPr>
      <xdr:spPr bwMode="auto">
        <a:xfrm>
          <a:off x="2908300" y="7442391"/>
          <a:ext cx="698500" cy="1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12244</xdr:rowOff>
    </xdr:from>
    <xdr:ext cx="762000" cy="259045"/>
    <xdr:sp macro="" textlink="">
      <xdr:nvSpPr>
        <xdr:cNvPr id="123" name="テキスト ボックス 122"/>
        <xdr:cNvSpPr txBox="1"/>
      </xdr:nvSpPr>
      <xdr:spPr>
        <a:xfrm>
          <a:off x="32258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4953</xdr:rowOff>
    </xdr:from>
    <xdr:ext cx="762000" cy="259045"/>
    <xdr:sp macro="" textlink="">
      <xdr:nvSpPr>
        <xdr:cNvPr id="125" name="テキスト ボックス 124"/>
        <xdr:cNvSpPr txBox="1"/>
      </xdr:nvSpPr>
      <xdr:spPr>
        <a:xfrm>
          <a:off x="2527300" y="71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305272</xdr:rowOff>
    </xdr:from>
    <xdr:to>
      <xdr:col>5</xdr:col>
      <xdr:colOff>34925</xdr:colOff>
      <xdr:row>38</xdr:row>
      <xdr:rowOff>63972</xdr:rowOff>
    </xdr:to>
    <xdr:sp macro="" textlink="">
      <xdr:nvSpPr>
        <xdr:cNvPr id="131" name="円/楕円 130"/>
        <xdr:cNvSpPr/>
      </xdr:nvSpPr>
      <xdr:spPr bwMode="auto">
        <a:xfrm>
          <a:off x="5600700" y="742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311894</xdr:rowOff>
    </xdr:from>
    <xdr:to>
      <xdr:col>4</xdr:col>
      <xdr:colOff>520700</xdr:colOff>
      <xdr:row>38</xdr:row>
      <xdr:rowOff>70594</xdr:rowOff>
    </xdr:to>
    <xdr:sp macro="" textlink="">
      <xdr:nvSpPr>
        <xdr:cNvPr id="133" name="円/楕円 132"/>
        <xdr:cNvSpPr/>
      </xdr:nvSpPr>
      <xdr:spPr bwMode="auto">
        <a:xfrm>
          <a:off x="4953000" y="74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55371</xdr:rowOff>
    </xdr:from>
    <xdr:ext cx="736600" cy="259045"/>
    <xdr:sp macro="" textlink="">
      <xdr:nvSpPr>
        <xdr:cNvPr id="134" name="テキスト ボックス 133"/>
        <xdr:cNvSpPr txBox="1"/>
      </xdr:nvSpPr>
      <xdr:spPr>
        <a:xfrm>
          <a:off x="4622800" y="752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301599</xdr:rowOff>
    </xdr:from>
    <xdr:to>
      <xdr:col>3</xdr:col>
      <xdr:colOff>955675</xdr:colOff>
      <xdr:row>38</xdr:row>
      <xdr:rowOff>60299</xdr:rowOff>
    </xdr:to>
    <xdr:sp macro="" textlink="">
      <xdr:nvSpPr>
        <xdr:cNvPr id="135" name="円/楕円 134"/>
        <xdr:cNvSpPr/>
      </xdr:nvSpPr>
      <xdr:spPr bwMode="auto">
        <a:xfrm>
          <a:off x="4254500" y="742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45076</xdr:rowOff>
    </xdr:from>
    <xdr:ext cx="762000" cy="259045"/>
    <xdr:sp macro="" textlink="">
      <xdr:nvSpPr>
        <xdr:cNvPr id="136" name="テキスト ボックス 135"/>
        <xdr:cNvSpPr txBox="1"/>
      </xdr:nvSpPr>
      <xdr:spPr>
        <a:xfrm>
          <a:off x="3924300" y="751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285155</xdr:rowOff>
    </xdr:from>
    <xdr:to>
      <xdr:col>3</xdr:col>
      <xdr:colOff>257175</xdr:colOff>
      <xdr:row>38</xdr:row>
      <xdr:rowOff>43855</xdr:rowOff>
    </xdr:to>
    <xdr:sp macro="" textlink="">
      <xdr:nvSpPr>
        <xdr:cNvPr id="137" name="円/楕円 136"/>
        <xdr:cNvSpPr/>
      </xdr:nvSpPr>
      <xdr:spPr bwMode="auto">
        <a:xfrm>
          <a:off x="3556000" y="74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28632</xdr:rowOff>
    </xdr:from>
    <xdr:ext cx="762000" cy="259045"/>
    <xdr:sp macro="" textlink="">
      <xdr:nvSpPr>
        <xdr:cNvPr id="138" name="テキスト ボックス 137"/>
        <xdr:cNvSpPr txBox="1"/>
      </xdr:nvSpPr>
      <xdr:spPr>
        <a:xfrm>
          <a:off x="3225800" y="749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266891</xdr:rowOff>
    </xdr:from>
    <xdr:to>
      <xdr:col>2</xdr:col>
      <xdr:colOff>692150</xdr:colOff>
      <xdr:row>38</xdr:row>
      <xdr:rowOff>25591</xdr:rowOff>
    </xdr:to>
    <xdr:sp macro="" textlink="">
      <xdr:nvSpPr>
        <xdr:cNvPr id="139" name="円/楕円 138"/>
        <xdr:cNvSpPr/>
      </xdr:nvSpPr>
      <xdr:spPr bwMode="auto">
        <a:xfrm>
          <a:off x="2857500" y="739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10368</xdr:rowOff>
    </xdr:from>
    <xdr:ext cx="762000" cy="259045"/>
    <xdr:sp macro="" textlink="">
      <xdr:nvSpPr>
        <xdr:cNvPr id="140" name="テキスト ボックス 139"/>
        <xdr:cNvSpPr txBox="1"/>
      </xdr:nvSpPr>
      <xdr:spPr>
        <a:xfrm>
          <a:off x="2527300" y="747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市税収入が滞納整理の強化等により見込を上回ったこと等により、前年度比２６．８％の増となった。また、平成２５年度は国の緊急経済対策により措置された地域経済活性化･雇用創出臨時交付金が交付され、その一部（約３８８百万円）を平成２６年度の普通建設事業費の財源に充てるために一旦財政調整基金に積み立てたことにより財政調整基金残高が増額となり、実質単年度収支を大きく改善させ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おいては、実質収支額及び資本剰余金の過半を占める水道事業会計、一般会計及び国民健康保険会計の全てにおいて対前年度増額となった。特に一般会計においては、市税収入が見込を上回ったことにより金額にして前年度比２５．６％の大幅な増額となった。これにより、全会計ベースによる連結実質赤字額の標準財政規模に占める割合は、前年度比２．３４％減の△１９．０５％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一般会計における元利償還金が増額となったほか、公営企業債の元利償還金に対する繰出金についても、下水道事業特別会計における資本費平準化債発行額の減額といった要因により増額となったため、元利償還金等は前年度と比較し３．４％の増となった。これにより前年度と比較し実質公債費比率（単年度）は悪化したものの、３カ年平均値では０．７ポイント改善さ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いては、将来負担額の減額に対し充当可能財源等の増額といった構図により年々数値が改善している。将来負担額においては、地方債現在高が大きく増額となったものの、公営企業債等繰入見込額が大きく減額となっている。特に下水道事業特別会計に対しては、前年度比△３２２百万円の減額となっている。また、組合等負担等見込額においても、大野･勝山地区広域行政事務組合の地方債残高が年々減少しており、これらの要因により将来負担比率は改善し、６１．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13986742</v>
      </c>
      <c r="BO4" s="349"/>
      <c r="BP4" s="349"/>
      <c r="BQ4" s="349"/>
      <c r="BR4" s="349"/>
      <c r="BS4" s="349"/>
      <c r="BT4" s="349"/>
      <c r="BU4" s="350"/>
      <c r="BV4" s="348">
        <v>12555365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13537127</v>
      </c>
      <c r="BO5" s="386"/>
      <c r="BP5" s="386"/>
      <c r="BQ5" s="386"/>
      <c r="BR5" s="386"/>
      <c r="BS5" s="386"/>
      <c r="BT5" s="386"/>
      <c r="BU5" s="387"/>
      <c r="BV5" s="385">
        <v>12180541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97.4</v>
      </c>
      <c r="CU5" s="383"/>
      <c r="CV5" s="383"/>
      <c r="CW5" s="383"/>
      <c r="CX5" s="383"/>
      <c r="CY5" s="383"/>
      <c r="CZ5" s="383"/>
      <c r="DA5" s="384"/>
      <c r="DB5" s="382">
        <v>98.2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449615</v>
      </c>
      <c r="BO6" s="386"/>
      <c r="BP6" s="386"/>
      <c r="BQ6" s="386"/>
      <c r="BR6" s="386"/>
      <c r="BS6" s="386"/>
      <c r="BT6" s="386"/>
      <c r="BU6" s="387"/>
      <c r="BV6" s="385">
        <v>374824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v>
      </c>
      <c r="CU6" s="423"/>
      <c r="CV6" s="423"/>
      <c r="CW6" s="423"/>
      <c r="CX6" s="423"/>
      <c r="CY6" s="423"/>
      <c r="CZ6" s="423"/>
      <c r="DA6" s="424"/>
      <c r="DB6" s="422">
        <v>105.5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69018</v>
      </c>
      <c r="BO7" s="386"/>
      <c r="BP7" s="386"/>
      <c r="BQ7" s="386"/>
      <c r="BR7" s="386"/>
      <c r="BS7" s="386"/>
      <c r="BT7" s="386"/>
      <c r="BU7" s="387"/>
      <c r="BV7" s="385">
        <v>74640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6851674</v>
      </c>
      <c r="CU7" s="386"/>
      <c r="CV7" s="386"/>
      <c r="CW7" s="386"/>
      <c r="CX7" s="386"/>
      <c r="CY7" s="386"/>
      <c r="CZ7" s="386"/>
      <c r="DA7" s="387"/>
      <c r="DB7" s="385">
        <v>6795025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380597</v>
      </c>
      <c r="BO8" s="386"/>
      <c r="BP8" s="386"/>
      <c r="BQ8" s="386"/>
      <c r="BR8" s="386"/>
      <c r="BS8" s="386"/>
      <c r="BT8" s="386"/>
      <c r="BU8" s="387"/>
      <c r="BV8" s="385">
        <v>300184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25466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80413</v>
      </c>
      <c r="BO9" s="386"/>
      <c r="BP9" s="386"/>
      <c r="BQ9" s="386"/>
      <c r="BR9" s="386"/>
      <c r="BS9" s="386"/>
      <c r="BT9" s="386"/>
      <c r="BU9" s="387"/>
      <c r="BV9" s="385">
        <v>79305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11.9</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26961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540200</v>
      </c>
      <c r="BO10" s="386"/>
      <c r="BP10" s="386"/>
      <c r="BQ10" s="386"/>
      <c r="BR10" s="386"/>
      <c r="BS10" s="386"/>
      <c r="BT10" s="386"/>
      <c r="BU10" s="387"/>
      <c r="BV10" s="385">
        <v>144699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25297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192802</v>
      </c>
      <c r="BO12" s="386"/>
      <c r="BP12" s="386"/>
      <c r="BQ12" s="386"/>
      <c r="BR12" s="386"/>
      <c r="BS12" s="386"/>
      <c r="BT12" s="386"/>
      <c r="BU12" s="387"/>
      <c r="BV12" s="385">
        <v>241647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25054</v>
      </c>
      <c r="S13" s="467"/>
      <c r="T13" s="467"/>
      <c r="U13" s="467"/>
      <c r="V13" s="468"/>
      <c r="W13" s="401" t="s">
        <v>124</v>
      </c>
      <c r="X13" s="402"/>
      <c r="Y13" s="402"/>
      <c r="Z13" s="402"/>
      <c r="AA13" s="402"/>
      <c r="AB13" s="392"/>
      <c r="AC13" s="436">
        <v>857</v>
      </c>
      <c r="AD13" s="437"/>
      <c r="AE13" s="437"/>
      <c r="AF13" s="437"/>
      <c r="AG13" s="476"/>
      <c r="AH13" s="436">
        <v>1244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427811</v>
      </c>
      <c r="BO13" s="386"/>
      <c r="BP13" s="386"/>
      <c r="BQ13" s="386"/>
      <c r="BR13" s="386"/>
      <c r="BS13" s="386"/>
      <c r="BT13" s="386"/>
      <c r="BU13" s="387"/>
      <c r="BV13" s="385">
        <v>-17633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25531</v>
      </c>
      <c r="S14" s="467"/>
      <c r="T14" s="467"/>
      <c r="U14" s="467"/>
      <c r="V14" s="468"/>
      <c r="W14" s="375"/>
      <c r="X14" s="376"/>
      <c r="Y14" s="376"/>
      <c r="Z14" s="376"/>
      <c r="AA14" s="376"/>
      <c r="AB14" s="365"/>
      <c r="AC14" s="469">
        <v>6.8</v>
      </c>
      <c r="AD14" s="470"/>
      <c r="AE14" s="470"/>
      <c r="AF14" s="470"/>
      <c r="AG14" s="471"/>
      <c r="AH14" s="469">
        <v>8.6999999999999993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61.7</v>
      </c>
      <c r="CU14" s="481"/>
      <c r="CV14" s="481"/>
      <c r="CW14" s="481"/>
      <c r="CX14" s="481"/>
      <c r="CY14" s="481"/>
      <c r="CZ14" s="481"/>
      <c r="DA14" s="482"/>
      <c r="DB14" s="480">
        <v>62.3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25291</v>
      </c>
      <c r="S15" s="467"/>
      <c r="T15" s="467"/>
      <c r="U15" s="467"/>
      <c r="V15" s="468"/>
      <c r="W15" s="401" t="s">
        <v>130</v>
      </c>
      <c r="X15" s="402"/>
      <c r="Y15" s="402"/>
      <c r="Z15" s="402"/>
      <c r="AA15" s="402"/>
      <c r="AB15" s="392"/>
      <c r="AC15" s="436">
        <v>4514</v>
      </c>
      <c r="AD15" s="437"/>
      <c r="AE15" s="437"/>
      <c r="AF15" s="437"/>
      <c r="AG15" s="476"/>
      <c r="AH15" s="436">
        <v>5579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2550906</v>
      </c>
      <c r="BO15" s="349"/>
      <c r="BP15" s="349"/>
      <c r="BQ15" s="349"/>
      <c r="BR15" s="349"/>
      <c r="BS15" s="349"/>
      <c r="BT15" s="349"/>
      <c r="BU15" s="350"/>
      <c r="BV15" s="348">
        <v>2490498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35.799999999999997</v>
      </c>
      <c r="AD16" s="470"/>
      <c r="AE16" s="470"/>
      <c r="AF16" s="470"/>
      <c r="AG16" s="471"/>
      <c r="AH16" s="469">
        <v>39.1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5638617</v>
      </c>
      <c r="BO16" s="386"/>
      <c r="BP16" s="386"/>
      <c r="BQ16" s="386"/>
      <c r="BR16" s="386"/>
      <c r="BS16" s="386"/>
      <c r="BT16" s="386"/>
      <c r="BU16" s="387"/>
      <c r="BV16" s="385">
        <v>5621377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7240</v>
      </c>
      <c r="AD17" s="437"/>
      <c r="AE17" s="437"/>
      <c r="AF17" s="437"/>
      <c r="AG17" s="476"/>
      <c r="AH17" s="436">
        <v>7446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3267040</v>
      </c>
      <c r="BO17" s="386"/>
      <c r="BP17" s="386"/>
      <c r="BQ17" s="386"/>
      <c r="BR17" s="386"/>
      <c r="BS17" s="386"/>
      <c r="BT17" s="386"/>
      <c r="BU17" s="387"/>
      <c r="BV17" s="385">
        <v>3179771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253.68</v>
      </c>
      <c r="M18" s="498"/>
      <c r="N18" s="498"/>
      <c r="O18" s="498"/>
      <c r="P18" s="498"/>
      <c r="Q18" s="498"/>
      <c r="R18" s="499"/>
      <c r="S18" s="499"/>
      <c r="T18" s="499"/>
      <c r="U18" s="499"/>
      <c r="V18" s="500"/>
      <c r="W18" s="403"/>
      <c r="X18" s="404"/>
      <c r="Y18" s="404"/>
      <c r="Z18" s="404"/>
      <c r="AA18" s="404"/>
      <c r="AB18" s="395"/>
      <c r="AC18" s="501">
        <v>57.4</v>
      </c>
      <c r="AD18" s="502"/>
      <c r="AE18" s="502"/>
      <c r="AF18" s="502"/>
      <c r="AG18" s="503"/>
      <c r="AH18" s="501">
        <v>52.1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6724683</v>
      </c>
      <c r="BO18" s="386"/>
      <c r="BP18" s="386"/>
      <c r="BQ18" s="386"/>
      <c r="BR18" s="386"/>
      <c r="BS18" s="386"/>
      <c r="BT18" s="386"/>
      <c r="BU18" s="387"/>
      <c r="BV18" s="385">
        <v>6857980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9018542</v>
      </c>
      <c r="BO19" s="386"/>
      <c r="BP19" s="386"/>
      <c r="BQ19" s="386"/>
      <c r="BR19" s="386"/>
      <c r="BS19" s="386"/>
      <c r="BT19" s="386"/>
      <c r="BU19" s="387"/>
      <c r="BV19" s="385">
        <v>8485375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7773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10710730</v>
      </c>
      <c r="BO23" s="386"/>
      <c r="BP23" s="386"/>
      <c r="BQ23" s="386"/>
      <c r="BR23" s="386"/>
      <c r="BS23" s="386"/>
      <c r="BT23" s="386"/>
      <c r="BU23" s="387"/>
      <c r="BV23" s="385">
        <v>9858228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8500</v>
      </c>
      <c r="R24" s="437"/>
      <c r="S24" s="437"/>
      <c r="T24" s="437"/>
      <c r="U24" s="437"/>
      <c r="V24" s="476"/>
      <c r="W24" s="531"/>
      <c r="X24" s="519"/>
      <c r="Y24" s="520"/>
      <c r="Z24" s="435" t="s">
        <v>153</v>
      </c>
      <c r="AA24" s="415"/>
      <c r="AB24" s="415"/>
      <c r="AC24" s="415"/>
      <c r="AD24" s="415"/>
      <c r="AE24" s="415"/>
      <c r="AF24" s="415"/>
      <c r="AG24" s="416"/>
      <c r="AH24" s="436">
        <v>269</v>
      </c>
      <c r="AI24" s="437"/>
      <c r="AJ24" s="437"/>
      <c r="AK24" s="437"/>
      <c r="AL24" s="476"/>
      <c r="AM24" s="436">
        <v>833631</v>
      </c>
      <c r="AN24" s="437"/>
      <c r="AO24" s="437"/>
      <c r="AP24" s="437"/>
      <c r="AQ24" s="437"/>
      <c r="AR24" s="476"/>
      <c r="AS24" s="436">
        <v>3099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7781189</v>
      </c>
      <c r="BO24" s="386"/>
      <c r="BP24" s="386"/>
      <c r="BQ24" s="386"/>
      <c r="BR24" s="386"/>
      <c r="BS24" s="386"/>
      <c r="BT24" s="386"/>
      <c r="BU24" s="387"/>
      <c r="BV24" s="385">
        <v>7106858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7100</v>
      </c>
      <c r="R25" s="437"/>
      <c r="S25" s="437"/>
      <c r="T25" s="437"/>
      <c r="U25" s="437"/>
      <c r="V25" s="476"/>
      <c r="W25" s="531"/>
      <c r="X25" s="519"/>
      <c r="Y25" s="520"/>
      <c r="Z25" s="435" t="s">
        <v>156</v>
      </c>
      <c r="AA25" s="415"/>
      <c r="AB25" s="415"/>
      <c r="AC25" s="415"/>
      <c r="AD25" s="415"/>
      <c r="AE25" s="415"/>
      <c r="AF25" s="415"/>
      <c r="AG25" s="416"/>
      <c r="AH25" s="436">
        <v>37</v>
      </c>
      <c r="AI25" s="437"/>
      <c r="AJ25" s="437"/>
      <c r="AK25" s="437"/>
      <c r="AL25" s="476"/>
      <c r="AM25" s="436">
        <v>110075</v>
      </c>
      <c r="AN25" s="437"/>
      <c r="AO25" s="437"/>
      <c r="AP25" s="437"/>
      <c r="AQ25" s="437"/>
      <c r="AR25" s="476"/>
      <c r="AS25" s="436">
        <v>2975</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3333455</v>
      </c>
      <c r="BO25" s="349"/>
      <c r="BP25" s="349"/>
      <c r="BQ25" s="349"/>
      <c r="BR25" s="349"/>
      <c r="BS25" s="349"/>
      <c r="BT25" s="349"/>
      <c r="BU25" s="350"/>
      <c r="BV25" s="348">
        <v>587329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5300</v>
      </c>
      <c r="R26" s="437"/>
      <c r="S26" s="437"/>
      <c r="T26" s="437"/>
      <c r="U26" s="437"/>
      <c r="V26" s="476"/>
      <c r="W26" s="531"/>
      <c r="X26" s="519"/>
      <c r="Y26" s="520"/>
      <c r="Z26" s="435" t="s">
        <v>159</v>
      </c>
      <c r="AA26" s="539"/>
      <c r="AB26" s="539"/>
      <c r="AC26" s="539"/>
      <c r="AD26" s="539"/>
      <c r="AE26" s="539"/>
      <c r="AF26" s="539"/>
      <c r="AG26" s="540"/>
      <c r="AH26" s="436">
        <v>36</v>
      </c>
      <c r="AI26" s="437"/>
      <c r="AJ26" s="437"/>
      <c r="AK26" s="437"/>
      <c r="AL26" s="476"/>
      <c r="AM26" s="436">
        <v>110448</v>
      </c>
      <c r="AN26" s="437"/>
      <c r="AO26" s="437"/>
      <c r="AP26" s="437"/>
      <c r="AQ26" s="437"/>
      <c r="AR26" s="476"/>
      <c r="AS26" s="436">
        <v>3068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4400</v>
      </c>
      <c r="R27" s="437"/>
      <c r="S27" s="437"/>
      <c r="T27" s="437"/>
      <c r="U27" s="437"/>
      <c r="V27" s="476"/>
      <c r="W27" s="531"/>
      <c r="X27" s="519"/>
      <c r="Y27" s="520"/>
      <c r="Z27" s="435" t="s">
        <v>162</v>
      </c>
      <c r="AA27" s="415"/>
      <c r="AB27" s="415"/>
      <c r="AC27" s="415"/>
      <c r="AD27" s="415"/>
      <c r="AE27" s="415"/>
      <c r="AF27" s="415"/>
      <c r="AG27" s="416"/>
      <c r="AH27" s="436">
        <v>7</v>
      </c>
      <c r="AI27" s="437"/>
      <c r="AJ27" s="437"/>
      <c r="AK27" s="437"/>
      <c r="AL27" s="476"/>
      <c r="AM27" s="436">
        <v>24830</v>
      </c>
      <c r="AN27" s="437"/>
      <c r="AO27" s="437"/>
      <c r="AP27" s="437"/>
      <c r="AQ27" s="437"/>
      <c r="AR27" s="476"/>
      <c r="AS27" s="436">
        <v>3547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234000</v>
      </c>
      <c r="BO27" s="553"/>
      <c r="BP27" s="553"/>
      <c r="BQ27" s="553"/>
      <c r="BR27" s="553"/>
      <c r="BS27" s="553"/>
      <c r="BT27" s="553"/>
      <c r="BU27" s="554"/>
      <c r="BV27" s="552">
        <v>234000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3700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1743510</v>
      </c>
      <c r="BO28" s="349"/>
      <c r="BP28" s="349"/>
      <c r="BQ28" s="349"/>
      <c r="BR28" s="349"/>
      <c r="BS28" s="349"/>
      <c r="BT28" s="349"/>
      <c r="BU28" s="350"/>
      <c r="BV28" s="348">
        <v>1396112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3500</v>
      </c>
      <c r="R29" s="437"/>
      <c r="S29" s="437"/>
      <c r="T29" s="437"/>
      <c r="U29" s="437"/>
      <c r="V29" s="476"/>
      <c r="W29" s="531"/>
      <c r="X29" s="519"/>
      <c r="Y29" s="520"/>
      <c r="Z29" s="435" t="s">
        <v>169</v>
      </c>
      <c r="AA29" s="415"/>
      <c r="AB29" s="415"/>
      <c r="AC29" s="415"/>
      <c r="AD29" s="415"/>
      <c r="AE29" s="415"/>
      <c r="AF29" s="415"/>
      <c r="AG29" s="416"/>
      <c r="AH29" s="436">
        <v>276</v>
      </c>
      <c r="AI29" s="437"/>
      <c r="AJ29" s="437"/>
      <c r="AK29" s="437"/>
      <c r="AL29" s="476"/>
      <c r="AM29" s="436">
        <v>858461</v>
      </c>
      <c r="AN29" s="437"/>
      <c r="AO29" s="437"/>
      <c r="AP29" s="437"/>
      <c r="AQ29" s="437"/>
      <c r="AR29" s="476"/>
      <c r="AS29" s="436">
        <v>3110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115796</v>
      </c>
      <c r="BO29" s="386"/>
      <c r="BP29" s="386"/>
      <c r="BQ29" s="386"/>
      <c r="BR29" s="386"/>
      <c r="BS29" s="386"/>
      <c r="BT29" s="386"/>
      <c r="BU29" s="387"/>
      <c r="BV29" s="385">
        <v>115565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667407</v>
      </c>
      <c r="BO30" s="553"/>
      <c r="BP30" s="553"/>
      <c r="BQ30" s="553"/>
      <c r="BR30" s="553"/>
      <c r="BS30" s="553"/>
      <c r="BT30" s="553"/>
      <c r="BU30" s="554"/>
      <c r="BV30" s="552">
        <v>658225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勝山・永平寺衛生管理組合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勝山市農業公社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育英資金特別会計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大野・勝山地区広域行政事務組合（一般会計）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勝山市土地開発公社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市有林造成事業特別会計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IF('各会計、関係団体の財政状況及び健全化判断比率'!B34="","",'各会計、関係団体の財政状況及び健全化判断比率'!B34)</f>
        <v>簡易水道事業特別会計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大野・勝山地区広域行政事務組合（特別会計）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勝山高原開発</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福井県後期高齢者医療広域連合（一般会計）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福井県後期高齢者医療広域連合（特別会計）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福井県市町総合事務組合（一般会計）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福井県市町総合事務組合（特別会計）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福井県自治会館組合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9366</v>
      </c>
      <c r="J41" s="83">
        <v>9467</v>
      </c>
      <c r="K41" s="83">
        <v>9433</v>
      </c>
      <c r="L41" s="83">
        <v>9858</v>
      </c>
      <c r="M41" s="84">
        <v>10711</v>
      </c>
    </row>
    <row r="42" spans="2:13" ht="27.75" customHeight="1">
      <c r="B42" s="1169"/>
      <c r="C42" s="1170"/>
      <c r="D42" s="85"/>
      <c r="E42" s="1175" t="s">
        <v>26</v>
      </c>
      <c r="F42" s="1175"/>
      <c r="G42" s="1175"/>
      <c r="H42" s="1176"/>
      <c r="I42" s="86" t="s">
        <v>477</v>
      </c>
      <c r="J42" s="87" t="s">
        <v>477</v>
      </c>
      <c r="K42" s="87" t="s">
        <v>477</v>
      </c>
      <c r="L42" s="87" t="s">
        <v>477</v>
      </c>
      <c r="M42" s="88" t="s">
        <v>477</v>
      </c>
    </row>
    <row r="43" spans="2:13" ht="27.75" customHeight="1">
      <c r="B43" s="1169"/>
      <c r="C43" s="1170"/>
      <c r="D43" s="85"/>
      <c r="E43" s="1175" t="s">
        <v>27</v>
      </c>
      <c r="F43" s="1175"/>
      <c r="G43" s="1175"/>
      <c r="H43" s="1176"/>
      <c r="I43" s="86">
        <v>5423</v>
      </c>
      <c r="J43" s="87">
        <v>5305</v>
      </c>
      <c r="K43" s="87">
        <v>4636</v>
      </c>
      <c r="L43" s="87">
        <v>4125</v>
      </c>
      <c r="M43" s="88">
        <v>3865</v>
      </c>
    </row>
    <row r="44" spans="2:13" ht="27.75" customHeight="1">
      <c r="B44" s="1169"/>
      <c r="C44" s="1170"/>
      <c r="D44" s="85"/>
      <c r="E44" s="1175" t="s">
        <v>28</v>
      </c>
      <c r="F44" s="1175"/>
      <c r="G44" s="1175"/>
      <c r="H44" s="1176"/>
      <c r="I44" s="86">
        <v>1679</v>
      </c>
      <c r="J44" s="87">
        <v>1535</v>
      </c>
      <c r="K44" s="87">
        <v>1395</v>
      </c>
      <c r="L44" s="87">
        <v>1241</v>
      </c>
      <c r="M44" s="88">
        <v>1089</v>
      </c>
    </row>
    <row r="45" spans="2:13" ht="27.75" customHeight="1">
      <c r="B45" s="1169"/>
      <c r="C45" s="1170"/>
      <c r="D45" s="85"/>
      <c r="E45" s="1175" t="s">
        <v>29</v>
      </c>
      <c r="F45" s="1175"/>
      <c r="G45" s="1175"/>
      <c r="H45" s="1176"/>
      <c r="I45" s="86">
        <v>3230</v>
      </c>
      <c r="J45" s="87">
        <v>3232</v>
      </c>
      <c r="K45" s="87">
        <v>3213</v>
      </c>
      <c r="L45" s="87">
        <v>3114</v>
      </c>
      <c r="M45" s="88">
        <v>3106</v>
      </c>
    </row>
    <row r="46" spans="2:13" ht="27.75" customHeight="1">
      <c r="B46" s="1169"/>
      <c r="C46" s="1170"/>
      <c r="D46" s="85"/>
      <c r="E46" s="1175" t="s">
        <v>30</v>
      </c>
      <c r="F46" s="1175"/>
      <c r="G46" s="1175"/>
      <c r="H46" s="1176"/>
      <c r="I46" s="86">
        <v>2</v>
      </c>
      <c r="J46" s="87" t="s">
        <v>477</v>
      </c>
      <c r="K46" s="87">
        <v>1</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2109</v>
      </c>
      <c r="J49" s="87">
        <v>2452</v>
      </c>
      <c r="K49" s="87">
        <v>2434</v>
      </c>
      <c r="L49" s="87">
        <v>2330</v>
      </c>
      <c r="M49" s="88">
        <v>2314</v>
      </c>
    </row>
    <row r="50" spans="2:13" ht="27.75" customHeight="1">
      <c r="B50" s="1169"/>
      <c r="C50" s="1170"/>
      <c r="D50" s="85"/>
      <c r="E50" s="1175" t="s">
        <v>35</v>
      </c>
      <c r="F50" s="1175"/>
      <c r="G50" s="1175"/>
      <c r="H50" s="1176"/>
      <c r="I50" s="86">
        <v>1546</v>
      </c>
      <c r="J50" s="87">
        <v>1257</v>
      </c>
      <c r="K50" s="87">
        <v>1260</v>
      </c>
      <c r="L50" s="87">
        <v>1222</v>
      </c>
      <c r="M50" s="88">
        <v>1358</v>
      </c>
    </row>
    <row r="51" spans="2:13" ht="27.75" customHeight="1">
      <c r="B51" s="1171"/>
      <c r="C51" s="1172"/>
      <c r="D51" s="85"/>
      <c r="E51" s="1175" t="s">
        <v>36</v>
      </c>
      <c r="F51" s="1175"/>
      <c r="G51" s="1175"/>
      <c r="H51" s="1176"/>
      <c r="I51" s="86">
        <v>9873</v>
      </c>
      <c r="J51" s="87">
        <v>10373</v>
      </c>
      <c r="K51" s="87">
        <v>10607</v>
      </c>
      <c r="L51" s="87">
        <v>11072</v>
      </c>
      <c r="M51" s="88">
        <v>11399</v>
      </c>
    </row>
    <row r="52" spans="2:13" ht="27.75" customHeight="1" thickBot="1">
      <c r="B52" s="1179" t="s">
        <v>37</v>
      </c>
      <c r="C52" s="1180"/>
      <c r="D52" s="90"/>
      <c r="E52" s="1181" t="s">
        <v>38</v>
      </c>
      <c r="F52" s="1181"/>
      <c r="G52" s="1181"/>
      <c r="H52" s="1182"/>
      <c r="I52" s="91">
        <v>6172</v>
      </c>
      <c r="J52" s="92">
        <v>5456</v>
      </c>
      <c r="K52" s="92">
        <v>4376</v>
      </c>
      <c r="L52" s="92">
        <v>3715</v>
      </c>
      <c r="M52" s="93">
        <v>3700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66214</v>
      </c>
      <c r="E3" s="116"/>
      <c r="F3" s="117">
        <v>79008</v>
      </c>
      <c r="G3" s="118"/>
      <c r="H3" s="119"/>
    </row>
    <row r="4" spans="1:8">
      <c r="A4" s="120"/>
      <c r="B4" s="121"/>
      <c r="C4" s="122"/>
      <c r="D4" s="123">
        <v>39770</v>
      </c>
      <c r="E4" s="124"/>
      <c r="F4" s="125">
        <v>46014</v>
      </c>
      <c r="G4" s="126"/>
      <c r="H4" s="127"/>
    </row>
    <row r="5" spans="1:8">
      <c r="A5" s="108" t="s">
        <v>511</v>
      </c>
      <c r="B5" s="113"/>
      <c r="C5" s="114"/>
      <c r="D5" s="115">
        <v>70861</v>
      </c>
      <c r="E5" s="116"/>
      <c r="F5" s="117">
        <v>86381</v>
      </c>
      <c r="G5" s="118"/>
      <c r="H5" s="119"/>
    </row>
    <row r="6" spans="1:8">
      <c r="A6" s="120"/>
      <c r="B6" s="121"/>
      <c r="C6" s="122"/>
      <c r="D6" s="123">
        <v>25632</v>
      </c>
      <c r="E6" s="124"/>
      <c r="F6" s="125">
        <v>41242</v>
      </c>
      <c r="G6" s="126"/>
      <c r="H6" s="127"/>
    </row>
    <row r="7" spans="1:8">
      <c r="A7" s="108" t="s">
        <v>512</v>
      </c>
      <c r="B7" s="113"/>
      <c r="C7" s="114"/>
      <c r="D7" s="115">
        <v>66974</v>
      </c>
      <c r="E7" s="116"/>
      <c r="F7" s="117">
        <v>67201</v>
      </c>
      <c r="G7" s="118"/>
      <c r="H7" s="119"/>
    </row>
    <row r="8" spans="1:8">
      <c r="A8" s="120"/>
      <c r="B8" s="121"/>
      <c r="C8" s="122"/>
      <c r="D8" s="123">
        <v>26968</v>
      </c>
      <c r="E8" s="124"/>
      <c r="F8" s="125">
        <v>35210</v>
      </c>
      <c r="G8" s="126"/>
      <c r="H8" s="127"/>
    </row>
    <row r="9" spans="1:8">
      <c r="A9" s="108" t="s">
        <v>513</v>
      </c>
      <c r="B9" s="113"/>
      <c r="C9" s="114"/>
      <c r="D9" s="115">
        <v>79035</v>
      </c>
      <c r="E9" s="116"/>
      <c r="F9" s="117">
        <v>75709</v>
      </c>
      <c r="G9" s="118"/>
      <c r="H9" s="119"/>
    </row>
    <row r="10" spans="1:8">
      <c r="A10" s="120"/>
      <c r="B10" s="121"/>
      <c r="C10" s="122"/>
      <c r="D10" s="123">
        <v>37584</v>
      </c>
      <c r="E10" s="124"/>
      <c r="F10" s="125">
        <v>35212</v>
      </c>
      <c r="G10" s="126"/>
      <c r="H10" s="127"/>
    </row>
    <row r="11" spans="1:8">
      <c r="A11" s="108" t="s">
        <v>514</v>
      </c>
      <c r="B11" s="113"/>
      <c r="C11" s="114"/>
      <c r="D11" s="115">
        <v>116521</v>
      </c>
      <c r="E11" s="116"/>
      <c r="F11" s="117">
        <v>90961</v>
      </c>
      <c r="G11" s="118"/>
      <c r="H11" s="119"/>
    </row>
    <row r="12" spans="1:8">
      <c r="A12" s="120"/>
      <c r="B12" s="121"/>
      <c r="C12" s="128"/>
      <c r="D12" s="123">
        <v>41167</v>
      </c>
      <c r="E12" s="124"/>
      <c r="F12" s="125">
        <v>37720</v>
      </c>
      <c r="G12" s="126"/>
      <c r="H12" s="127"/>
    </row>
    <row r="13" spans="1:8">
      <c r="A13" s="108"/>
      <c r="B13" s="113"/>
      <c r="C13" s="129"/>
      <c r="D13" s="130">
        <v>79921</v>
      </c>
      <c r="E13" s="131"/>
      <c r="F13" s="132">
        <v>79852</v>
      </c>
      <c r="G13" s="133"/>
      <c r="H13" s="119"/>
    </row>
    <row r="14" spans="1:8">
      <c r="A14" s="120"/>
      <c r="B14" s="121"/>
      <c r="C14" s="122"/>
      <c r="D14" s="123">
        <v>34224</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2.83</v>
      </c>
      <c r="C19" s="134">
        <f>ROUND(VALUE(SUBSTITUTE(実質収支比率等に係る経年分析!G$48,"▲","-")),2)</f>
        <v>4.53</v>
      </c>
      <c r="D19" s="134">
        <f>ROUND(VALUE(SUBSTITUTE(実質収支比率等に係る経年分析!H$48,"▲","-")),2)</f>
        <v>3.19</v>
      </c>
      <c r="E19" s="134">
        <f>ROUND(VALUE(SUBSTITUTE(実質収支比率等に係る経年分析!I$48,"▲","-")),2)</f>
        <v>4.42</v>
      </c>
      <c r="F19" s="134">
        <f>ROUND(VALUE(SUBSTITUTE(実質収支比率等に係る経年分析!J$48,"▲","-")),2)</f>
        <v>5.55</v>
      </c>
    </row>
    <row r="20" spans="1:11">
      <c r="A20" s="134" t="s">
        <v>43</v>
      </c>
      <c r="B20" s="134">
        <f>ROUND(VALUE(SUBSTITUTE(実質収支比率等に係る経年分析!F$47,"▲","-")),2)</f>
        <v>20.190000000000001</v>
      </c>
      <c r="C20" s="134">
        <f>ROUND(VALUE(SUBSTITUTE(実質収支比率等に係る経年分析!G$47,"▲","-")),2)</f>
        <v>24.64</v>
      </c>
      <c r="D20" s="134">
        <f>ROUND(VALUE(SUBSTITUTE(実質収支比率等に係る経年分析!H$47,"▲","-")),2)</f>
        <v>21.59</v>
      </c>
      <c r="E20" s="134">
        <f>ROUND(VALUE(SUBSTITUTE(実質収支比率等に係る経年分析!I$47,"▲","-")),2)</f>
        <v>20.55</v>
      </c>
      <c r="F20" s="134">
        <f>ROUND(VALUE(SUBSTITUTE(実質収支比率等に係る経年分析!J$47,"▲","-")),2)</f>
        <v>25.45</v>
      </c>
    </row>
    <row r="21" spans="1:11">
      <c r="A21" s="134" t="s">
        <v>44</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6.31</v>
      </c>
      <c r="D21" s="134">
        <f>IF(ISNUMBER(VALUE(SUBSTITUTE(実質収支比率等に係る経年分析!H$49,"▲","-"))),ROUND(VALUE(SUBSTITUTE(実質収支比率等に係る経年分析!H$49,"▲","-")),2),NA())</f>
        <v>-4.59</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6.24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市有林造成事業特別会計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育英資金特別会計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1153</v>
      </c>
      <c r="E42" s="136"/>
      <c r="F42" s="136"/>
      <c r="G42" s="136">
        <f>'実質公債費比率（分子）の構造'!L$52</f>
        <v>1047</v>
      </c>
      <c r="H42" s="136"/>
      <c r="I42" s="136"/>
      <c r="J42" s="136">
        <f>'実質公債費比率（分子）の構造'!M$52</f>
        <v>1057</v>
      </c>
      <c r="K42" s="136"/>
      <c r="L42" s="136"/>
      <c r="M42" s="136">
        <f>'実質公債費比率（分子）の構造'!N$52</f>
        <v>986</v>
      </c>
      <c r="N42" s="136"/>
      <c r="O42" s="136"/>
      <c r="P42" s="136">
        <f>'実質公債費比率（分子）の構造'!O$52</f>
        <v>998</v>
      </c>
    </row>
    <row r="43" spans="1:16">
      <c r="A43" s="136" t="s">
        <v>52</v>
      </c>
      <c r="B43" s="136">
        <f>'実質公債費比率（分子）の構造'!K$51</f>
        <v>1</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178</v>
      </c>
      <c r="C45" s="136"/>
      <c r="D45" s="136"/>
      <c r="E45" s="136">
        <f>'実質公債費比率（分子）の構造'!L$49</f>
        <v>174</v>
      </c>
      <c r="F45" s="136"/>
      <c r="G45" s="136"/>
      <c r="H45" s="136">
        <f>'実質公債費比率（分子）の構造'!M$49</f>
        <v>175</v>
      </c>
      <c r="I45" s="136"/>
      <c r="J45" s="136"/>
      <c r="K45" s="136">
        <f>'実質公債費比率（分子）の構造'!N$49</f>
        <v>175</v>
      </c>
      <c r="L45" s="136"/>
      <c r="M45" s="136"/>
      <c r="N45" s="136">
        <f>'実質公債費比率（分子）の構造'!O$49</f>
        <v>175</v>
      </c>
      <c r="O45" s="136"/>
      <c r="P45" s="136"/>
    </row>
    <row r="46" spans="1:16">
      <c r="A46" s="136" t="s">
        <v>55</v>
      </c>
      <c r="B46" s="136">
        <f>'実質公債費比率（分子）の構造'!K$48</f>
        <v>550</v>
      </c>
      <c r="C46" s="136"/>
      <c r="D46" s="136"/>
      <c r="E46" s="136">
        <f>'実質公債費比率（分子）の構造'!L$48</f>
        <v>367</v>
      </c>
      <c r="F46" s="136"/>
      <c r="G46" s="136"/>
      <c r="H46" s="136">
        <f>'実質公債費比率（分子）の構造'!M$48</f>
        <v>332</v>
      </c>
      <c r="I46" s="136"/>
      <c r="J46" s="136"/>
      <c r="K46" s="136">
        <f>'実質公債費比率（分子）の構造'!N$48</f>
        <v>202</v>
      </c>
      <c r="L46" s="136"/>
      <c r="M46" s="136"/>
      <c r="N46" s="136">
        <f>'実質公債費比率（分子）の構造'!O$48</f>
        <v>232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1206</v>
      </c>
      <c r="C49" s="136"/>
      <c r="D49" s="136"/>
      <c r="E49" s="136">
        <f>'実質公債費比率（分子）の構造'!L$45</f>
        <v>1158</v>
      </c>
      <c r="F49" s="136"/>
      <c r="G49" s="136"/>
      <c r="H49" s="136">
        <f>'実質公債費比率（分子）の構造'!M$45</f>
        <v>1086</v>
      </c>
      <c r="I49" s="136"/>
      <c r="J49" s="136"/>
      <c r="K49" s="136">
        <f>'実質公債費比率（分子）の構造'!N$45</f>
        <v>1073</v>
      </c>
      <c r="L49" s="136"/>
      <c r="M49" s="136"/>
      <c r="N49" s="136">
        <f>'実質公債費比率（分子）の構造'!O$45</f>
        <v>1093</v>
      </c>
      <c r="O49" s="136"/>
      <c r="P49" s="136"/>
    </row>
    <row r="50" spans="1:16">
      <c r="A50" s="136" t="s">
        <v>59</v>
      </c>
      <c r="B50" s="136" t="e">
        <f>NA()</f>
        <v>#N/A</v>
      </c>
      <c r="C50" s="136">
        <f>IF(ISNUMBER('実質公債費比率（分子）の構造'!K$53),'実質公債費比率（分子）の構造'!K$53,NA())</f>
        <v>782</v>
      </c>
      <c r="D50" s="136" t="e">
        <f>NA()</f>
        <v>#N/A</v>
      </c>
      <c r="E50" s="136" t="e">
        <f>NA()</f>
        <v>#N/A</v>
      </c>
      <c r="F50" s="136">
        <f>IF(ISNUMBER('実質公債費比率（分子）の構造'!L$53),'実質公債費比率（分子）の構造'!L$53,NA())</f>
        <v>652</v>
      </c>
      <c r="G50" s="136" t="e">
        <f>NA()</f>
        <v>#N/A</v>
      </c>
      <c r="H50" s="136" t="e">
        <f>NA()</f>
        <v>#N/A</v>
      </c>
      <c r="I50" s="136">
        <f>IF(ISNUMBER('実質公債費比率（分子）の構造'!M$53),'実質公債費比率（分子）の構造'!M$53,NA())</f>
        <v>536</v>
      </c>
      <c r="J50" s="136" t="e">
        <f>NA()</f>
        <v>#N/A</v>
      </c>
      <c r="K50" s="136" t="e">
        <f>NA()</f>
        <v>#N/A</v>
      </c>
      <c r="L50" s="136">
        <f>IF(ISNUMBER('実質公債費比率（分子）の構造'!N$53),'実質公債費比率（分子）の構造'!N$53,NA())</f>
        <v>464</v>
      </c>
      <c r="M50" s="136" t="e">
        <f>NA()</f>
        <v>#N/A</v>
      </c>
      <c r="N50" s="136" t="e">
        <f>NA()</f>
        <v>#N/A</v>
      </c>
      <c r="O50" s="136">
        <f>IF(ISNUMBER('実質公債費比率（分子）の構造'!O$53),'実質公債費比率（分子）の構造'!O$53,NA())</f>
        <v>502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9873</v>
      </c>
      <c r="E56" s="135"/>
      <c r="F56" s="135"/>
      <c r="G56" s="135">
        <f>'将来負担比率（分子）の構造'!J$51</f>
        <v>10373</v>
      </c>
      <c r="H56" s="135"/>
      <c r="I56" s="135"/>
      <c r="J56" s="135">
        <f>'将来負担比率（分子）の構造'!K$51</f>
        <v>10607</v>
      </c>
      <c r="K56" s="135"/>
      <c r="L56" s="135"/>
      <c r="M56" s="135">
        <f>'将来負担比率（分子）の構造'!L$51</f>
        <v>11072</v>
      </c>
      <c r="N56" s="135"/>
      <c r="O56" s="135"/>
      <c r="P56" s="135">
        <f>'将来負担比率（分子）の構造'!M$51</f>
        <v>11399</v>
      </c>
    </row>
    <row r="57" spans="1:16">
      <c r="A57" s="135" t="s">
        <v>35</v>
      </c>
      <c r="B57" s="135"/>
      <c r="C57" s="135"/>
      <c r="D57" s="135">
        <f>'将来負担比率（分子）の構造'!I$50</f>
        <v>1546</v>
      </c>
      <c r="E57" s="135"/>
      <c r="F57" s="135"/>
      <c r="G57" s="135">
        <f>'将来負担比率（分子）の構造'!J$50</f>
        <v>1257</v>
      </c>
      <c r="H57" s="135"/>
      <c r="I57" s="135"/>
      <c r="J57" s="135">
        <f>'将来負担比率（分子）の構造'!K$50</f>
        <v>1260</v>
      </c>
      <c r="K57" s="135"/>
      <c r="L57" s="135"/>
      <c r="M57" s="135">
        <f>'将来負担比率（分子）の構造'!L$50</f>
        <v>1222</v>
      </c>
      <c r="N57" s="135"/>
      <c r="O57" s="135"/>
      <c r="P57" s="135">
        <f>'将来負担比率（分子）の構造'!M$50</f>
        <v>1358</v>
      </c>
    </row>
    <row r="58" spans="1:16">
      <c r="A58" s="135" t="s">
        <v>34</v>
      </c>
      <c r="B58" s="135"/>
      <c r="C58" s="135"/>
      <c r="D58" s="135">
        <f>'将来負担比率（分子）の構造'!I$49</f>
        <v>2109</v>
      </c>
      <c r="E58" s="135"/>
      <c r="F58" s="135"/>
      <c r="G58" s="135">
        <f>'将来負担比率（分子）の構造'!J$49</f>
        <v>2452</v>
      </c>
      <c r="H58" s="135"/>
      <c r="I58" s="135"/>
      <c r="J58" s="135">
        <f>'将来負担比率（分子）の構造'!K$49</f>
        <v>2434</v>
      </c>
      <c r="K58" s="135"/>
      <c r="L58" s="135"/>
      <c r="M58" s="135">
        <f>'将来負担比率（分子）の構造'!L$49</f>
        <v>2330</v>
      </c>
      <c r="N58" s="135"/>
      <c r="O58" s="135"/>
      <c r="P58" s="135">
        <f>'将来負担比率（分子）の構造'!M$49</f>
        <v>2314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3230</v>
      </c>
      <c r="C62" s="135"/>
      <c r="D62" s="135"/>
      <c r="E62" s="135">
        <f>'将来負担比率（分子）の構造'!J$45</f>
        <v>3232</v>
      </c>
      <c r="F62" s="135"/>
      <c r="G62" s="135"/>
      <c r="H62" s="135">
        <f>'将来負担比率（分子）の構造'!K$45</f>
        <v>3213</v>
      </c>
      <c r="I62" s="135"/>
      <c r="J62" s="135"/>
      <c r="K62" s="135">
        <f>'将来負担比率（分子）の構造'!L$45</f>
        <v>3114</v>
      </c>
      <c r="L62" s="135"/>
      <c r="M62" s="135"/>
      <c r="N62" s="135">
        <f>'将来負担比率（分子）の構造'!M$45</f>
        <v>3106</v>
      </c>
      <c r="O62" s="135"/>
      <c r="P62" s="135"/>
    </row>
    <row r="63" spans="1:16">
      <c r="A63" s="135" t="s">
        <v>28</v>
      </c>
      <c r="B63" s="135">
        <f>'将来負担比率（分子）の構造'!I$44</f>
        <v>1679</v>
      </c>
      <c r="C63" s="135"/>
      <c r="D63" s="135"/>
      <c r="E63" s="135">
        <f>'将来負担比率（分子）の構造'!J$44</f>
        <v>1535</v>
      </c>
      <c r="F63" s="135"/>
      <c r="G63" s="135"/>
      <c r="H63" s="135">
        <f>'将来負担比率（分子）の構造'!K$44</f>
        <v>1395</v>
      </c>
      <c r="I63" s="135"/>
      <c r="J63" s="135"/>
      <c r="K63" s="135">
        <f>'将来負担比率（分子）の構造'!L$44</f>
        <v>1241</v>
      </c>
      <c r="L63" s="135"/>
      <c r="M63" s="135"/>
      <c r="N63" s="135">
        <f>'将来負担比率（分子）の構造'!M$44</f>
        <v>1089</v>
      </c>
      <c r="O63" s="135"/>
      <c r="P63" s="135"/>
    </row>
    <row r="64" spans="1:16">
      <c r="A64" s="135" t="s">
        <v>27</v>
      </c>
      <c r="B64" s="135">
        <f>'将来負担比率（分子）の構造'!I$43</f>
        <v>5423</v>
      </c>
      <c r="C64" s="135"/>
      <c r="D64" s="135"/>
      <c r="E64" s="135">
        <f>'将来負担比率（分子）の構造'!J$43</f>
        <v>5305</v>
      </c>
      <c r="F64" s="135"/>
      <c r="G64" s="135"/>
      <c r="H64" s="135">
        <f>'将来負担比率（分子）の構造'!K$43</f>
        <v>4636</v>
      </c>
      <c r="I64" s="135"/>
      <c r="J64" s="135"/>
      <c r="K64" s="135">
        <f>'将来負担比率（分子）の構造'!L$43</f>
        <v>4125</v>
      </c>
      <c r="L64" s="135"/>
      <c r="M64" s="135"/>
      <c r="N64" s="135">
        <f>'将来負担比率（分子）の構造'!M$43</f>
        <v>3865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9366</v>
      </c>
      <c r="C66" s="135"/>
      <c r="D66" s="135"/>
      <c r="E66" s="135">
        <f>'将来負担比率（分子）の構造'!J$41</f>
        <v>9467</v>
      </c>
      <c r="F66" s="135"/>
      <c r="G66" s="135"/>
      <c r="H66" s="135">
        <f>'将来負担比率（分子）の構造'!K$41</f>
        <v>9433</v>
      </c>
      <c r="I66" s="135"/>
      <c r="J66" s="135"/>
      <c r="K66" s="135">
        <f>'将来負担比率（分子）の構造'!L$41</f>
        <v>9858</v>
      </c>
      <c r="L66" s="135"/>
      <c r="M66" s="135"/>
      <c r="N66" s="135">
        <f>'将来負担比率（分子）の構造'!M$41</f>
        <v>10711</v>
      </c>
      <c r="O66" s="135"/>
      <c r="P66" s="135"/>
    </row>
    <row r="67" spans="1:16">
      <c r="A67" s="135" t="s">
        <v>63</v>
      </c>
      <c r="B67" s="135" t="e">
        <f>NA()</f>
        <v>#N/A</v>
      </c>
      <c r="C67" s="135">
        <f>IF(ISNUMBER('将来負担比率（分子）の構造'!I$52), IF('将来負担比率（分子）の構造'!I$52 &lt; 0, 0, '将来負担比率（分子）の構造'!I$52), NA())</f>
        <v>6172</v>
      </c>
      <c r="D67" s="135" t="e">
        <f>NA()</f>
        <v>#N/A</v>
      </c>
      <c r="E67" s="135" t="e">
        <f>NA()</f>
        <v>#N/A</v>
      </c>
      <c r="F67" s="135">
        <f>IF(ISNUMBER('将来負担比率（分子）の構造'!J$52), IF('将来負担比率（分子）の構造'!J$52 &lt; 0, 0, '将来負担比率（分子）の構造'!J$52), NA())</f>
        <v>5456</v>
      </c>
      <c r="G67" s="135" t="e">
        <f>NA()</f>
        <v>#N/A</v>
      </c>
      <c r="H67" s="135" t="e">
        <f>NA()</f>
        <v>#N/A</v>
      </c>
      <c r="I67" s="135">
        <f>IF(ISNUMBER('将来負担比率（分子）の構造'!K$52), IF('将来負担比率（分子）の構造'!K$52 &lt; 0, 0, '将来負担比率（分子）の構造'!K$52), NA())</f>
        <v>4376</v>
      </c>
      <c r="J67" s="135" t="e">
        <f>NA()</f>
        <v>#N/A</v>
      </c>
      <c r="K67" s="135" t="e">
        <f>NA()</f>
        <v>#N/A</v>
      </c>
      <c r="L67" s="135">
        <f>IF(ISNUMBER('将来負担比率（分子）の構造'!L$52), IF('将来負担比率（分子）の構造'!L$52 &lt; 0, 0, '将来負担比率（分子）の構造'!L$52), NA())</f>
        <v>3715</v>
      </c>
      <c r="M67" s="135" t="e">
        <f>NA()</f>
        <v>#N/A</v>
      </c>
      <c r="N67" s="135" t="e">
        <f>NA()</f>
        <v>#N/A</v>
      </c>
      <c r="O67" s="135">
        <f>IF(ISNUMBER('将来負担比率（分子）の構造'!M$52), IF('将来負担比率（分子）の構造'!M$52 &lt; 0, 0, '将来負担比率（分子）の構造'!M$52), NA())</f>
        <v>3700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3003644</v>
      </c>
      <c r="S5" s="581"/>
      <c r="T5" s="581"/>
      <c r="U5" s="581"/>
      <c r="V5" s="581"/>
      <c r="W5" s="581"/>
      <c r="X5" s="581"/>
      <c r="Y5" s="582"/>
      <c r="Z5" s="583">
        <v>21.5</v>
      </c>
      <c r="AA5" s="583"/>
      <c r="AB5" s="583"/>
      <c r="AC5" s="583"/>
      <c r="AD5" s="584">
        <v>2833910</v>
      </c>
      <c r="AE5" s="584"/>
      <c r="AF5" s="584"/>
      <c r="AG5" s="584"/>
      <c r="AH5" s="584"/>
      <c r="AI5" s="584"/>
      <c r="AJ5" s="584"/>
      <c r="AK5" s="584"/>
      <c r="AL5" s="585">
        <v>44.2</v>
      </c>
      <c r="AM5" s="586"/>
      <c r="AN5" s="586"/>
      <c r="AO5" s="587"/>
      <c r="AP5" s="577" t="s">
        <v>207</v>
      </c>
      <c r="AQ5" s="578"/>
      <c r="AR5" s="578"/>
      <c r="AS5" s="578"/>
      <c r="AT5" s="578"/>
      <c r="AU5" s="578"/>
      <c r="AV5" s="578"/>
      <c r="AW5" s="578"/>
      <c r="AX5" s="578"/>
      <c r="AY5" s="578"/>
      <c r="AZ5" s="578"/>
      <c r="BA5" s="578"/>
      <c r="BB5" s="578"/>
      <c r="BC5" s="578"/>
      <c r="BD5" s="578"/>
      <c r="BE5" s="578"/>
      <c r="BF5" s="579"/>
      <c r="BG5" s="591">
        <v>2799628</v>
      </c>
      <c r="BH5" s="592"/>
      <c r="BI5" s="592"/>
      <c r="BJ5" s="592"/>
      <c r="BK5" s="592"/>
      <c r="BL5" s="592"/>
      <c r="BM5" s="592"/>
      <c r="BN5" s="593"/>
      <c r="BO5" s="594">
        <v>93.2</v>
      </c>
      <c r="BP5" s="594"/>
      <c r="BQ5" s="594"/>
      <c r="BR5" s="594"/>
      <c r="BS5" s="595">
        <v>44036</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145965</v>
      </c>
      <c r="S6" s="592"/>
      <c r="T6" s="592"/>
      <c r="U6" s="592"/>
      <c r="V6" s="592"/>
      <c r="W6" s="592"/>
      <c r="X6" s="592"/>
      <c r="Y6" s="593"/>
      <c r="Z6" s="594">
        <v>1</v>
      </c>
      <c r="AA6" s="594"/>
      <c r="AB6" s="594"/>
      <c r="AC6" s="594"/>
      <c r="AD6" s="595">
        <v>145965</v>
      </c>
      <c r="AE6" s="595"/>
      <c r="AF6" s="595"/>
      <c r="AG6" s="595"/>
      <c r="AH6" s="595"/>
      <c r="AI6" s="595"/>
      <c r="AJ6" s="595"/>
      <c r="AK6" s="595"/>
      <c r="AL6" s="596">
        <v>2.2999999999999998</v>
      </c>
      <c r="AM6" s="597"/>
      <c r="AN6" s="597"/>
      <c r="AO6" s="598"/>
      <c r="AP6" s="588" t="s">
        <v>212</v>
      </c>
      <c r="AQ6" s="589"/>
      <c r="AR6" s="589"/>
      <c r="AS6" s="589"/>
      <c r="AT6" s="589"/>
      <c r="AU6" s="589"/>
      <c r="AV6" s="589"/>
      <c r="AW6" s="589"/>
      <c r="AX6" s="589"/>
      <c r="AY6" s="589"/>
      <c r="AZ6" s="589"/>
      <c r="BA6" s="589"/>
      <c r="BB6" s="589"/>
      <c r="BC6" s="589"/>
      <c r="BD6" s="589"/>
      <c r="BE6" s="589"/>
      <c r="BF6" s="590"/>
      <c r="BG6" s="591">
        <v>2799628</v>
      </c>
      <c r="BH6" s="592"/>
      <c r="BI6" s="592"/>
      <c r="BJ6" s="592"/>
      <c r="BK6" s="592"/>
      <c r="BL6" s="592"/>
      <c r="BM6" s="592"/>
      <c r="BN6" s="593"/>
      <c r="BO6" s="594">
        <v>93.2</v>
      </c>
      <c r="BP6" s="594"/>
      <c r="BQ6" s="594"/>
      <c r="BR6" s="594"/>
      <c r="BS6" s="595">
        <v>44036</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169006</v>
      </c>
      <c r="CS6" s="592"/>
      <c r="CT6" s="592"/>
      <c r="CU6" s="592"/>
      <c r="CV6" s="592"/>
      <c r="CW6" s="592"/>
      <c r="CX6" s="592"/>
      <c r="CY6" s="593"/>
      <c r="CZ6" s="594">
        <v>1.2</v>
      </c>
      <c r="DA6" s="594"/>
      <c r="DB6" s="594"/>
      <c r="DC6" s="594"/>
      <c r="DD6" s="600" t="s">
        <v>214</v>
      </c>
      <c r="DE6" s="592"/>
      <c r="DF6" s="592"/>
      <c r="DG6" s="592"/>
      <c r="DH6" s="592"/>
      <c r="DI6" s="592"/>
      <c r="DJ6" s="592"/>
      <c r="DK6" s="592"/>
      <c r="DL6" s="592"/>
      <c r="DM6" s="592"/>
      <c r="DN6" s="592"/>
      <c r="DO6" s="592"/>
      <c r="DP6" s="593"/>
      <c r="DQ6" s="600">
        <v>169006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7476</v>
      </c>
      <c r="S7" s="592"/>
      <c r="T7" s="592"/>
      <c r="U7" s="592"/>
      <c r="V7" s="592"/>
      <c r="W7" s="592"/>
      <c r="X7" s="592"/>
      <c r="Y7" s="593"/>
      <c r="Z7" s="594">
        <v>0.1</v>
      </c>
      <c r="AA7" s="594"/>
      <c r="AB7" s="594"/>
      <c r="AC7" s="594"/>
      <c r="AD7" s="595">
        <v>7476</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1310976</v>
      </c>
      <c r="BH7" s="592"/>
      <c r="BI7" s="592"/>
      <c r="BJ7" s="592"/>
      <c r="BK7" s="592"/>
      <c r="BL7" s="592"/>
      <c r="BM7" s="592"/>
      <c r="BN7" s="593"/>
      <c r="BO7" s="594">
        <v>43.6</v>
      </c>
      <c r="BP7" s="594"/>
      <c r="BQ7" s="594"/>
      <c r="BR7" s="594"/>
      <c r="BS7" s="595">
        <v>44036</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2103372</v>
      </c>
      <c r="CS7" s="592"/>
      <c r="CT7" s="592"/>
      <c r="CU7" s="592"/>
      <c r="CV7" s="592"/>
      <c r="CW7" s="592"/>
      <c r="CX7" s="592"/>
      <c r="CY7" s="593"/>
      <c r="CZ7" s="594">
        <v>15.5</v>
      </c>
      <c r="DA7" s="594"/>
      <c r="DB7" s="594"/>
      <c r="DC7" s="594"/>
      <c r="DD7" s="600">
        <v>217669</v>
      </c>
      <c r="DE7" s="592"/>
      <c r="DF7" s="592"/>
      <c r="DG7" s="592"/>
      <c r="DH7" s="592"/>
      <c r="DI7" s="592"/>
      <c r="DJ7" s="592"/>
      <c r="DK7" s="592"/>
      <c r="DL7" s="592"/>
      <c r="DM7" s="592"/>
      <c r="DN7" s="592"/>
      <c r="DO7" s="592"/>
      <c r="DP7" s="593"/>
      <c r="DQ7" s="600">
        <v>1778434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12196</v>
      </c>
      <c r="S8" s="592"/>
      <c r="T8" s="592"/>
      <c r="U8" s="592"/>
      <c r="V8" s="592"/>
      <c r="W8" s="592"/>
      <c r="X8" s="592"/>
      <c r="Y8" s="593"/>
      <c r="Z8" s="594">
        <v>0.1</v>
      </c>
      <c r="AA8" s="594"/>
      <c r="AB8" s="594"/>
      <c r="AC8" s="594"/>
      <c r="AD8" s="595">
        <v>12196</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40116</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3586254</v>
      </c>
      <c r="CS8" s="592"/>
      <c r="CT8" s="592"/>
      <c r="CU8" s="592"/>
      <c r="CV8" s="592"/>
      <c r="CW8" s="592"/>
      <c r="CX8" s="592"/>
      <c r="CY8" s="593"/>
      <c r="CZ8" s="594">
        <v>26.5</v>
      </c>
      <c r="DA8" s="594"/>
      <c r="DB8" s="594"/>
      <c r="DC8" s="594"/>
      <c r="DD8" s="600">
        <v>43508</v>
      </c>
      <c r="DE8" s="592"/>
      <c r="DF8" s="592"/>
      <c r="DG8" s="592"/>
      <c r="DH8" s="592"/>
      <c r="DI8" s="592"/>
      <c r="DJ8" s="592"/>
      <c r="DK8" s="592"/>
      <c r="DL8" s="592"/>
      <c r="DM8" s="592"/>
      <c r="DN8" s="592"/>
      <c r="DO8" s="592"/>
      <c r="DP8" s="593"/>
      <c r="DQ8" s="600">
        <v>1925890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19210</v>
      </c>
      <c r="S9" s="592"/>
      <c r="T9" s="592"/>
      <c r="U9" s="592"/>
      <c r="V9" s="592"/>
      <c r="W9" s="592"/>
      <c r="X9" s="592"/>
      <c r="Y9" s="593"/>
      <c r="Z9" s="594">
        <v>0.1</v>
      </c>
      <c r="AA9" s="594"/>
      <c r="AB9" s="594"/>
      <c r="AC9" s="594"/>
      <c r="AD9" s="595">
        <v>19210</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1001143</v>
      </c>
      <c r="BH9" s="592"/>
      <c r="BI9" s="592"/>
      <c r="BJ9" s="592"/>
      <c r="BK9" s="592"/>
      <c r="BL9" s="592"/>
      <c r="BM9" s="592"/>
      <c r="BN9" s="593"/>
      <c r="BO9" s="594">
        <v>33.299999999999997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823925</v>
      </c>
      <c r="CS9" s="592"/>
      <c r="CT9" s="592"/>
      <c r="CU9" s="592"/>
      <c r="CV9" s="592"/>
      <c r="CW9" s="592"/>
      <c r="CX9" s="592"/>
      <c r="CY9" s="593"/>
      <c r="CZ9" s="594">
        <v>6.1</v>
      </c>
      <c r="DA9" s="594"/>
      <c r="DB9" s="594"/>
      <c r="DC9" s="594"/>
      <c r="DD9" s="600">
        <v>45949</v>
      </c>
      <c r="DE9" s="592"/>
      <c r="DF9" s="592"/>
      <c r="DG9" s="592"/>
      <c r="DH9" s="592"/>
      <c r="DI9" s="592"/>
      <c r="DJ9" s="592"/>
      <c r="DK9" s="592"/>
      <c r="DL9" s="592"/>
      <c r="DM9" s="592"/>
      <c r="DN9" s="592"/>
      <c r="DO9" s="592"/>
      <c r="DP9" s="593"/>
      <c r="DQ9" s="600">
        <v>752950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218869</v>
      </c>
      <c r="S10" s="592"/>
      <c r="T10" s="592"/>
      <c r="U10" s="592"/>
      <c r="V10" s="592"/>
      <c r="W10" s="592"/>
      <c r="X10" s="592"/>
      <c r="Y10" s="593"/>
      <c r="Z10" s="594">
        <v>1.6</v>
      </c>
      <c r="AA10" s="594"/>
      <c r="AB10" s="594"/>
      <c r="AC10" s="594"/>
      <c r="AD10" s="595">
        <v>218869</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60426</v>
      </c>
      <c r="BH10" s="592"/>
      <c r="BI10" s="592"/>
      <c r="BJ10" s="592"/>
      <c r="BK10" s="592"/>
      <c r="BL10" s="592"/>
      <c r="BM10" s="592"/>
      <c r="BN10" s="593"/>
      <c r="BO10" s="594">
        <v>2</v>
      </c>
      <c r="BP10" s="594"/>
      <c r="BQ10" s="594"/>
      <c r="BR10" s="594"/>
      <c r="BS10" s="600">
        <v>9862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151128</v>
      </c>
      <c r="CS10" s="592"/>
      <c r="CT10" s="592"/>
      <c r="CU10" s="592"/>
      <c r="CV10" s="592"/>
      <c r="CW10" s="592"/>
      <c r="CX10" s="592"/>
      <c r="CY10" s="593"/>
      <c r="CZ10" s="594">
        <v>1.1000000000000001</v>
      </c>
      <c r="DA10" s="594"/>
      <c r="DB10" s="594"/>
      <c r="DC10" s="594"/>
      <c r="DD10" s="600" t="s">
        <v>112</v>
      </c>
      <c r="DE10" s="592"/>
      <c r="DF10" s="592"/>
      <c r="DG10" s="592"/>
      <c r="DH10" s="592"/>
      <c r="DI10" s="592"/>
      <c r="DJ10" s="592"/>
      <c r="DK10" s="592"/>
      <c r="DL10" s="592"/>
      <c r="DM10" s="592"/>
      <c r="DN10" s="592"/>
      <c r="DO10" s="592"/>
      <c r="DP10" s="593"/>
      <c r="DQ10" s="600">
        <v>19982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209291</v>
      </c>
      <c r="BH11" s="592"/>
      <c r="BI11" s="592"/>
      <c r="BJ11" s="592"/>
      <c r="BK11" s="592"/>
      <c r="BL11" s="592"/>
      <c r="BM11" s="592"/>
      <c r="BN11" s="593"/>
      <c r="BO11" s="594">
        <v>7</v>
      </c>
      <c r="BP11" s="594"/>
      <c r="BQ11" s="594"/>
      <c r="BR11" s="594"/>
      <c r="BS11" s="600">
        <v>34174</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619768</v>
      </c>
      <c r="CS11" s="592"/>
      <c r="CT11" s="592"/>
      <c r="CU11" s="592"/>
      <c r="CV11" s="592"/>
      <c r="CW11" s="592"/>
      <c r="CX11" s="592"/>
      <c r="CY11" s="593"/>
      <c r="CZ11" s="594">
        <v>4.5999999999999996</v>
      </c>
      <c r="DA11" s="594"/>
      <c r="DB11" s="594"/>
      <c r="DC11" s="594"/>
      <c r="DD11" s="600">
        <v>203887</v>
      </c>
      <c r="DE11" s="592"/>
      <c r="DF11" s="592"/>
      <c r="DG11" s="592"/>
      <c r="DH11" s="592"/>
      <c r="DI11" s="592"/>
      <c r="DJ11" s="592"/>
      <c r="DK11" s="592"/>
      <c r="DL11" s="592"/>
      <c r="DM11" s="592"/>
      <c r="DN11" s="592"/>
      <c r="DO11" s="592"/>
      <c r="DP11" s="593"/>
      <c r="DQ11" s="600">
        <v>381629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1254541</v>
      </c>
      <c r="BH12" s="592"/>
      <c r="BI12" s="592"/>
      <c r="BJ12" s="592"/>
      <c r="BK12" s="592"/>
      <c r="BL12" s="592"/>
      <c r="BM12" s="592"/>
      <c r="BN12" s="593"/>
      <c r="BO12" s="594">
        <v>41.8</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564277</v>
      </c>
      <c r="CS12" s="592"/>
      <c r="CT12" s="592"/>
      <c r="CU12" s="592"/>
      <c r="CV12" s="592"/>
      <c r="CW12" s="592"/>
      <c r="CX12" s="592"/>
      <c r="CY12" s="593"/>
      <c r="CZ12" s="594">
        <v>4.2</v>
      </c>
      <c r="DA12" s="594"/>
      <c r="DB12" s="594"/>
      <c r="DC12" s="594"/>
      <c r="DD12" s="600">
        <v>60201</v>
      </c>
      <c r="DE12" s="592"/>
      <c r="DF12" s="592"/>
      <c r="DG12" s="592"/>
      <c r="DH12" s="592"/>
      <c r="DI12" s="592"/>
      <c r="DJ12" s="592"/>
      <c r="DK12" s="592"/>
      <c r="DL12" s="592"/>
      <c r="DM12" s="592"/>
      <c r="DN12" s="592"/>
      <c r="DO12" s="592"/>
      <c r="DP12" s="593"/>
      <c r="DQ12" s="600">
        <v>278086</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43726</v>
      </c>
      <c r="S13" s="592"/>
      <c r="T13" s="592"/>
      <c r="U13" s="592"/>
      <c r="V13" s="592"/>
      <c r="W13" s="592"/>
      <c r="X13" s="592"/>
      <c r="Y13" s="593"/>
      <c r="Z13" s="594">
        <v>0.3</v>
      </c>
      <c r="AA13" s="594"/>
      <c r="AB13" s="594"/>
      <c r="AC13" s="594"/>
      <c r="AD13" s="595">
        <v>43726</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1253895</v>
      </c>
      <c r="BH13" s="592"/>
      <c r="BI13" s="592"/>
      <c r="BJ13" s="592"/>
      <c r="BK13" s="592"/>
      <c r="BL13" s="592"/>
      <c r="BM13" s="592"/>
      <c r="BN13" s="593"/>
      <c r="BO13" s="594">
        <v>41.7</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2035465</v>
      </c>
      <c r="CS13" s="592"/>
      <c r="CT13" s="592"/>
      <c r="CU13" s="592"/>
      <c r="CV13" s="592"/>
      <c r="CW13" s="592"/>
      <c r="CX13" s="592"/>
      <c r="CY13" s="593"/>
      <c r="CZ13" s="594">
        <v>15</v>
      </c>
      <c r="DA13" s="594"/>
      <c r="DB13" s="594"/>
      <c r="DC13" s="594"/>
      <c r="DD13" s="600">
        <v>1422501</v>
      </c>
      <c r="DE13" s="592"/>
      <c r="DF13" s="592"/>
      <c r="DG13" s="592"/>
      <c r="DH13" s="592"/>
      <c r="DI13" s="592"/>
      <c r="DJ13" s="592"/>
      <c r="DK13" s="592"/>
      <c r="DL13" s="592"/>
      <c r="DM13" s="592"/>
      <c r="DN13" s="592"/>
      <c r="DO13" s="592"/>
      <c r="DP13" s="593"/>
      <c r="DQ13" s="600">
        <v>727355</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61147</v>
      </c>
      <c r="BH14" s="592"/>
      <c r="BI14" s="592"/>
      <c r="BJ14" s="592"/>
      <c r="BK14" s="592"/>
      <c r="BL14" s="592"/>
      <c r="BM14" s="592"/>
      <c r="BN14" s="593"/>
      <c r="BO14" s="594">
        <v>2</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683022</v>
      </c>
      <c r="CS14" s="592"/>
      <c r="CT14" s="592"/>
      <c r="CU14" s="592"/>
      <c r="CV14" s="592"/>
      <c r="CW14" s="592"/>
      <c r="CX14" s="592"/>
      <c r="CY14" s="593"/>
      <c r="CZ14" s="594">
        <v>5</v>
      </c>
      <c r="DA14" s="594"/>
      <c r="DB14" s="594"/>
      <c r="DC14" s="594"/>
      <c r="DD14" s="600">
        <v>365912</v>
      </c>
      <c r="DE14" s="592"/>
      <c r="DF14" s="592"/>
      <c r="DG14" s="592"/>
      <c r="DH14" s="592"/>
      <c r="DI14" s="592"/>
      <c r="DJ14" s="592"/>
      <c r="DK14" s="592"/>
      <c r="DL14" s="592"/>
      <c r="DM14" s="592"/>
      <c r="DN14" s="592"/>
      <c r="DO14" s="592"/>
      <c r="DP14" s="593"/>
      <c r="DQ14" s="600">
        <v>340997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6393</v>
      </c>
      <c r="S15" s="592"/>
      <c r="T15" s="592"/>
      <c r="U15" s="592"/>
      <c r="V15" s="592"/>
      <c r="W15" s="592"/>
      <c r="X15" s="592"/>
      <c r="Y15" s="593"/>
      <c r="Z15" s="594">
        <v>0</v>
      </c>
      <c r="AA15" s="594"/>
      <c r="AB15" s="594"/>
      <c r="AC15" s="594"/>
      <c r="AD15" s="595">
        <v>6393</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172964</v>
      </c>
      <c r="BH15" s="592"/>
      <c r="BI15" s="592"/>
      <c r="BJ15" s="592"/>
      <c r="BK15" s="592"/>
      <c r="BL15" s="592"/>
      <c r="BM15" s="592"/>
      <c r="BN15" s="593"/>
      <c r="BO15" s="594">
        <v>5.8</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1700394</v>
      </c>
      <c r="CS15" s="592"/>
      <c r="CT15" s="592"/>
      <c r="CU15" s="592"/>
      <c r="CV15" s="592"/>
      <c r="CW15" s="592"/>
      <c r="CX15" s="592"/>
      <c r="CY15" s="593"/>
      <c r="CZ15" s="594">
        <v>12.6</v>
      </c>
      <c r="DA15" s="594"/>
      <c r="DB15" s="594"/>
      <c r="DC15" s="594"/>
      <c r="DD15" s="600">
        <v>588003</v>
      </c>
      <c r="DE15" s="592"/>
      <c r="DF15" s="592"/>
      <c r="DG15" s="592"/>
      <c r="DH15" s="592"/>
      <c r="DI15" s="592"/>
      <c r="DJ15" s="592"/>
      <c r="DK15" s="592"/>
      <c r="DL15" s="592"/>
      <c r="DM15" s="592"/>
      <c r="DN15" s="592"/>
      <c r="DO15" s="592"/>
      <c r="DP15" s="593"/>
      <c r="DQ15" s="600">
        <v>1117453</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3848890</v>
      </c>
      <c r="S16" s="592"/>
      <c r="T16" s="592"/>
      <c r="U16" s="592"/>
      <c r="V16" s="592"/>
      <c r="W16" s="592"/>
      <c r="X16" s="592"/>
      <c r="Y16" s="593"/>
      <c r="Z16" s="594">
        <v>27.5</v>
      </c>
      <c r="AA16" s="594"/>
      <c r="AB16" s="594"/>
      <c r="AC16" s="594"/>
      <c r="AD16" s="595">
        <v>3087363</v>
      </c>
      <c r="AE16" s="595"/>
      <c r="AF16" s="595"/>
      <c r="AG16" s="595"/>
      <c r="AH16" s="595"/>
      <c r="AI16" s="595"/>
      <c r="AJ16" s="595"/>
      <c r="AK16" s="595"/>
      <c r="AL16" s="596">
        <v>48.2</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6764</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420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3087363</v>
      </c>
      <c r="S17" s="592"/>
      <c r="T17" s="592"/>
      <c r="U17" s="592"/>
      <c r="V17" s="592"/>
      <c r="W17" s="592"/>
      <c r="X17" s="592"/>
      <c r="Y17" s="593"/>
      <c r="Z17" s="594">
        <v>22.1</v>
      </c>
      <c r="AA17" s="594"/>
      <c r="AB17" s="594"/>
      <c r="AC17" s="594"/>
      <c r="AD17" s="595">
        <v>3087363</v>
      </c>
      <c r="AE17" s="595"/>
      <c r="AF17" s="595"/>
      <c r="AG17" s="595"/>
      <c r="AH17" s="595"/>
      <c r="AI17" s="595"/>
      <c r="AJ17" s="595"/>
      <c r="AK17" s="595"/>
      <c r="AL17" s="596">
        <v>48.2</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1093752</v>
      </c>
      <c r="CS17" s="592"/>
      <c r="CT17" s="592"/>
      <c r="CU17" s="592"/>
      <c r="CV17" s="592"/>
      <c r="CW17" s="592"/>
      <c r="CX17" s="592"/>
      <c r="CY17" s="593"/>
      <c r="CZ17" s="594">
        <v>8.1</v>
      </c>
      <c r="DA17" s="594"/>
      <c r="DB17" s="594"/>
      <c r="DC17" s="594"/>
      <c r="DD17" s="600" t="s">
        <v>112</v>
      </c>
      <c r="DE17" s="592"/>
      <c r="DF17" s="592"/>
      <c r="DG17" s="592"/>
      <c r="DH17" s="592"/>
      <c r="DI17" s="592"/>
      <c r="DJ17" s="592"/>
      <c r="DK17" s="592"/>
      <c r="DL17" s="592"/>
      <c r="DM17" s="592"/>
      <c r="DN17" s="592"/>
      <c r="DO17" s="592"/>
      <c r="DP17" s="593"/>
      <c r="DQ17" s="600">
        <v>1076725</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761527</v>
      </c>
      <c r="S18" s="592"/>
      <c r="T18" s="592"/>
      <c r="U18" s="592"/>
      <c r="V18" s="592"/>
      <c r="W18" s="592"/>
      <c r="X18" s="592"/>
      <c r="Y18" s="593"/>
      <c r="Z18" s="594">
        <v>5.4</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204016</v>
      </c>
      <c r="BH19" s="592"/>
      <c r="BI19" s="592"/>
      <c r="BJ19" s="592"/>
      <c r="BK19" s="592"/>
      <c r="BL19" s="592"/>
      <c r="BM19" s="592"/>
      <c r="BN19" s="593"/>
      <c r="BO19" s="594">
        <v>6.8</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7306369</v>
      </c>
      <c r="S20" s="592"/>
      <c r="T20" s="592"/>
      <c r="U20" s="592"/>
      <c r="V20" s="592"/>
      <c r="W20" s="592"/>
      <c r="X20" s="592"/>
      <c r="Y20" s="593"/>
      <c r="Z20" s="594">
        <v>52.2</v>
      </c>
      <c r="AA20" s="594"/>
      <c r="AB20" s="594"/>
      <c r="AC20" s="594"/>
      <c r="AD20" s="595">
        <v>6375108</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204016</v>
      </c>
      <c r="BH20" s="592"/>
      <c r="BI20" s="592"/>
      <c r="BJ20" s="592"/>
      <c r="BK20" s="592"/>
      <c r="BL20" s="592"/>
      <c r="BM20" s="592"/>
      <c r="BN20" s="593"/>
      <c r="BO20" s="594">
        <v>6.8</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13537127</v>
      </c>
      <c r="CS20" s="592"/>
      <c r="CT20" s="592"/>
      <c r="CU20" s="592"/>
      <c r="CV20" s="592"/>
      <c r="CW20" s="592"/>
      <c r="CX20" s="592"/>
      <c r="CY20" s="593"/>
      <c r="CZ20" s="594">
        <v>100</v>
      </c>
      <c r="DA20" s="594"/>
      <c r="DB20" s="594"/>
      <c r="DC20" s="594"/>
      <c r="DD20" s="600">
        <v>2947630</v>
      </c>
      <c r="DE20" s="592"/>
      <c r="DF20" s="592"/>
      <c r="DG20" s="592"/>
      <c r="DH20" s="592"/>
      <c r="DI20" s="592"/>
      <c r="DJ20" s="592"/>
      <c r="DK20" s="592"/>
      <c r="DL20" s="592"/>
      <c r="DM20" s="592"/>
      <c r="DN20" s="592"/>
      <c r="DO20" s="592"/>
      <c r="DP20" s="593"/>
      <c r="DQ20" s="600">
        <v>8568927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4164</v>
      </c>
      <c r="S21" s="592"/>
      <c r="T21" s="592"/>
      <c r="U21" s="592"/>
      <c r="V21" s="592"/>
      <c r="W21" s="592"/>
      <c r="X21" s="592"/>
      <c r="Y21" s="593"/>
      <c r="Z21" s="594">
        <v>0</v>
      </c>
      <c r="AA21" s="594"/>
      <c r="AB21" s="594"/>
      <c r="AC21" s="594"/>
      <c r="AD21" s="595">
        <v>4164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34282</v>
      </c>
      <c r="BH21" s="592"/>
      <c r="BI21" s="592"/>
      <c r="BJ21" s="592"/>
      <c r="BK21" s="592"/>
      <c r="BL21" s="592"/>
      <c r="BM21" s="592"/>
      <c r="BN21" s="593"/>
      <c r="BO21" s="594">
        <v>1.1000000000000001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179737</v>
      </c>
      <c r="S22" s="592"/>
      <c r="T22" s="592"/>
      <c r="U22" s="592"/>
      <c r="V22" s="592"/>
      <c r="W22" s="592"/>
      <c r="X22" s="592"/>
      <c r="Y22" s="593"/>
      <c r="Z22" s="594">
        <v>1.3</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86456</v>
      </c>
      <c r="S23" s="592"/>
      <c r="T23" s="592"/>
      <c r="U23" s="592"/>
      <c r="V23" s="592"/>
      <c r="W23" s="592"/>
      <c r="X23" s="592"/>
      <c r="Y23" s="593"/>
      <c r="Z23" s="594">
        <v>0.6</v>
      </c>
      <c r="AA23" s="594"/>
      <c r="AB23" s="594"/>
      <c r="AC23" s="594"/>
      <c r="AD23" s="595">
        <v>8439</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169734</v>
      </c>
      <c r="BH23" s="592"/>
      <c r="BI23" s="592"/>
      <c r="BJ23" s="592"/>
      <c r="BK23" s="592"/>
      <c r="BL23" s="592"/>
      <c r="BM23" s="592"/>
      <c r="BN23" s="593"/>
      <c r="BO23" s="594">
        <v>5.7</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18319</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5378990</v>
      </c>
      <c r="CS24" s="581"/>
      <c r="CT24" s="581"/>
      <c r="CU24" s="581"/>
      <c r="CV24" s="581"/>
      <c r="CW24" s="581"/>
      <c r="CX24" s="581"/>
      <c r="CY24" s="582"/>
      <c r="CZ24" s="620">
        <v>39.700000000000003</v>
      </c>
      <c r="DA24" s="621"/>
      <c r="DB24" s="621"/>
      <c r="DC24" s="622"/>
      <c r="DD24" s="619">
        <v>3894009</v>
      </c>
      <c r="DE24" s="581"/>
      <c r="DF24" s="581"/>
      <c r="DG24" s="581"/>
      <c r="DH24" s="581"/>
      <c r="DI24" s="581"/>
      <c r="DJ24" s="581"/>
      <c r="DK24" s="582"/>
      <c r="DL24" s="619">
        <v>3811390</v>
      </c>
      <c r="DM24" s="581"/>
      <c r="DN24" s="581"/>
      <c r="DO24" s="581"/>
      <c r="DP24" s="581"/>
      <c r="DQ24" s="581"/>
      <c r="DR24" s="581"/>
      <c r="DS24" s="581"/>
      <c r="DT24" s="581"/>
      <c r="DU24" s="581"/>
      <c r="DV24" s="582"/>
      <c r="DW24" s="585">
        <v>55.2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2294021</v>
      </c>
      <c r="S25" s="592"/>
      <c r="T25" s="592"/>
      <c r="U25" s="592"/>
      <c r="V25" s="592"/>
      <c r="W25" s="592"/>
      <c r="X25" s="592"/>
      <c r="Y25" s="593"/>
      <c r="Z25" s="594">
        <v>16.399999999999999</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2284734</v>
      </c>
      <c r="CS25" s="623"/>
      <c r="CT25" s="623"/>
      <c r="CU25" s="623"/>
      <c r="CV25" s="623"/>
      <c r="CW25" s="623"/>
      <c r="CX25" s="623"/>
      <c r="CY25" s="624"/>
      <c r="CZ25" s="625">
        <v>16.899999999999999</v>
      </c>
      <c r="DA25" s="626"/>
      <c r="DB25" s="626"/>
      <c r="DC25" s="627"/>
      <c r="DD25" s="600">
        <v>2194713</v>
      </c>
      <c r="DE25" s="623"/>
      <c r="DF25" s="623"/>
      <c r="DG25" s="623"/>
      <c r="DH25" s="623"/>
      <c r="DI25" s="623"/>
      <c r="DJ25" s="623"/>
      <c r="DK25" s="624"/>
      <c r="DL25" s="600">
        <v>2158916</v>
      </c>
      <c r="DM25" s="623"/>
      <c r="DN25" s="623"/>
      <c r="DO25" s="623"/>
      <c r="DP25" s="623"/>
      <c r="DQ25" s="623"/>
      <c r="DR25" s="623"/>
      <c r="DS25" s="623"/>
      <c r="DT25" s="623"/>
      <c r="DU25" s="623"/>
      <c r="DV25" s="624"/>
      <c r="DW25" s="596">
        <v>31.3</v>
      </c>
      <c r="DX25" s="617"/>
      <c r="DY25" s="617"/>
      <c r="DZ25" s="617"/>
      <c r="EA25" s="617"/>
      <c r="EB25" s="617"/>
      <c r="EC25" s="618"/>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1509966</v>
      </c>
      <c r="CS26" s="592"/>
      <c r="CT26" s="592"/>
      <c r="CU26" s="592"/>
      <c r="CV26" s="592"/>
      <c r="CW26" s="592"/>
      <c r="CX26" s="592"/>
      <c r="CY26" s="593"/>
      <c r="CZ26" s="625">
        <v>11.2</v>
      </c>
      <c r="DA26" s="626"/>
      <c r="DB26" s="626"/>
      <c r="DC26" s="627"/>
      <c r="DD26" s="600">
        <v>1427169</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17"/>
      <c r="DY26" s="617"/>
      <c r="DZ26" s="617"/>
      <c r="EA26" s="617"/>
      <c r="EB26" s="617"/>
      <c r="EC26" s="618"/>
    </row>
    <row r="27" spans="2:133" ht="11.25" customHeight="1">
      <c r="B27" s="588" t="s">
        <v>278</v>
      </c>
      <c r="C27" s="589"/>
      <c r="D27" s="589"/>
      <c r="E27" s="589"/>
      <c r="F27" s="589"/>
      <c r="G27" s="589"/>
      <c r="H27" s="589"/>
      <c r="I27" s="589"/>
      <c r="J27" s="589"/>
      <c r="K27" s="589"/>
      <c r="L27" s="589"/>
      <c r="M27" s="589"/>
      <c r="N27" s="589"/>
      <c r="O27" s="589"/>
      <c r="P27" s="589"/>
      <c r="Q27" s="590"/>
      <c r="R27" s="591">
        <v>1042758</v>
      </c>
      <c r="S27" s="592"/>
      <c r="T27" s="592"/>
      <c r="U27" s="592"/>
      <c r="V27" s="592"/>
      <c r="W27" s="592"/>
      <c r="X27" s="592"/>
      <c r="Y27" s="593"/>
      <c r="Z27" s="594">
        <v>7.5</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3003644</v>
      </c>
      <c r="BH27" s="592"/>
      <c r="BI27" s="592"/>
      <c r="BJ27" s="592"/>
      <c r="BK27" s="592"/>
      <c r="BL27" s="592"/>
      <c r="BM27" s="592"/>
      <c r="BN27" s="593"/>
      <c r="BO27" s="594">
        <v>100</v>
      </c>
      <c r="BP27" s="594"/>
      <c r="BQ27" s="594"/>
      <c r="BR27" s="594"/>
      <c r="BS27" s="600">
        <v>44036</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2000504</v>
      </c>
      <c r="CS27" s="623"/>
      <c r="CT27" s="623"/>
      <c r="CU27" s="623"/>
      <c r="CV27" s="623"/>
      <c r="CW27" s="623"/>
      <c r="CX27" s="623"/>
      <c r="CY27" s="624"/>
      <c r="CZ27" s="625">
        <v>14.8</v>
      </c>
      <c r="DA27" s="626"/>
      <c r="DB27" s="626"/>
      <c r="DC27" s="627"/>
      <c r="DD27" s="600">
        <v>622571</v>
      </c>
      <c r="DE27" s="623"/>
      <c r="DF27" s="623"/>
      <c r="DG27" s="623"/>
      <c r="DH27" s="623"/>
      <c r="DI27" s="623"/>
      <c r="DJ27" s="623"/>
      <c r="DK27" s="624"/>
      <c r="DL27" s="600">
        <v>575749</v>
      </c>
      <c r="DM27" s="623"/>
      <c r="DN27" s="623"/>
      <c r="DO27" s="623"/>
      <c r="DP27" s="623"/>
      <c r="DQ27" s="623"/>
      <c r="DR27" s="623"/>
      <c r="DS27" s="623"/>
      <c r="DT27" s="623"/>
      <c r="DU27" s="623"/>
      <c r="DV27" s="624"/>
      <c r="DW27" s="596">
        <v>8.3000000000000007</v>
      </c>
      <c r="DX27" s="617"/>
      <c r="DY27" s="617"/>
      <c r="DZ27" s="617"/>
      <c r="EA27" s="617"/>
      <c r="EB27" s="617"/>
      <c r="EC27" s="618"/>
    </row>
    <row r="28" spans="2:133" ht="11.25" customHeight="1">
      <c r="B28" s="588" t="s">
        <v>281</v>
      </c>
      <c r="C28" s="589"/>
      <c r="D28" s="589"/>
      <c r="E28" s="589"/>
      <c r="F28" s="589"/>
      <c r="G28" s="589"/>
      <c r="H28" s="589"/>
      <c r="I28" s="589"/>
      <c r="J28" s="589"/>
      <c r="K28" s="589"/>
      <c r="L28" s="589"/>
      <c r="M28" s="589"/>
      <c r="N28" s="589"/>
      <c r="O28" s="589"/>
      <c r="P28" s="589"/>
      <c r="Q28" s="590"/>
      <c r="R28" s="591">
        <v>46853</v>
      </c>
      <c r="S28" s="592"/>
      <c r="T28" s="592"/>
      <c r="U28" s="592"/>
      <c r="V28" s="592"/>
      <c r="W28" s="592"/>
      <c r="X28" s="592"/>
      <c r="Y28" s="593"/>
      <c r="Z28" s="594">
        <v>0.3</v>
      </c>
      <c r="AA28" s="594"/>
      <c r="AB28" s="594"/>
      <c r="AC28" s="594"/>
      <c r="AD28" s="595">
        <v>17601</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1093752</v>
      </c>
      <c r="CS28" s="592"/>
      <c r="CT28" s="592"/>
      <c r="CU28" s="592"/>
      <c r="CV28" s="592"/>
      <c r="CW28" s="592"/>
      <c r="CX28" s="592"/>
      <c r="CY28" s="593"/>
      <c r="CZ28" s="625">
        <v>8.1</v>
      </c>
      <c r="DA28" s="626"/>
      <c r="DB28" s="626"/>
      <c r="DC28" s="627"/>
      <c r="DD28" s="600">
        <v>1076725</v>
      </c>
      <c r="DE28" s="592"/>
      <c r="DF28" s="592"/>
      <c r="DG28" s="592"/>
      <c r="DH28" s="592"/>
      <c r="DI28" s="592"/>
      <c r="DJ28" s="592"/>
      <c r="DK28" s="593"/>
      <c r="DL28" s="600">
        <v>1076725</v>
      </c>
      <c r="DM28" s="592"/>
      <c r="DN28" s="592"/>
      <c r="DO28" s="592"/>
      <c r="DP28" s="592"/>
      <c r="DQ28" s="592"/>
      <c r="DR28" s="592"/>
      <c r="DS28" s="592"/>
      <c r="DT28" s="592"/>
      <c r="DU28" s="592"/>
      <c r="DV28" s="593"/>
      <c r="DW28" s="596">
        <v>15.6</v>
      </c>
      <c r="DX28" s="617"/>
      <c r="DY28" s="617"/>
      <c r="DZ28" s="617"/>
      <c r="EA28" s="617"/>
      <c r="EB28" s="617"/>
      <c r="EC28" s="618"/>
    </row>
    <row r="29" spans="2:133" ht="11.25" customHeight="1">
      <c r="B29" s="588" t="s">
        <v>283</v>
      </c>
      <c r="C29" s="589"/>
      <c r="D29" s="589"/>
      <c r="E29" s="589"/>
      <c r="F29" s="589"/>
      <c r="G29" s="589"/>
      <c r="H29" s="589"/>
      <c r="I29" s="589"/>
      <c r="J29" s="589"/>
      <c r="K29" s="589"/>
      <c r="L29" s="589"/>
      <c r="M29" s="589"/>
      <c r="N29" s="589"/>
      <c r="O29" s="589"/>
      <c r="P29" s="589"/>
      <c r="Q29" s="590"/>
      <c r="R29" s="591">
        <v>8885</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1093123</v>
      </c>
      <c r="CS29" s="623"/>
      <c r="CT29" s="623"/>
      <c r="CU29" s="623"/>
      <c r="CV29" s="623"/>
      <c r="CW29" s="623"/>
      <c r="CX29" s="623"/>
      <c r="CY29" s="624"/>
      <c r="CZ29" s="625">
        <v>8.1</v>
      </c>
      <c r="DA29" s="626"/>
      <c r="DB29" s="626"/>
      <c r="DC29" s="627"/>
      <c r="DD29" s="600">
        <v>1076096</v>
      </c>
      <c r="DE29" s="623"/>
      <c r="DF29" s="623"/>
      <c r="DG29" s="623"/>
      <c r="DH29" s="623"/>
      <c r="DI29" s="623"/>
      <c r="DJ29" s="623"/>
      <c r="DK29" s="624"/>
      <c r="DL29" s="600">
        <v>1076096</v>
      </c>
      <c r="DM29" s="623"/>
      <c r="DN29" s="623"/>
      <c r="DO29" s="623"/>
      <c r="DP29" s="623"/>
      <c r="DQ29" s="623"/>
      <c r="DR29" s="623"/>
      <c r="DS29" s="623"/>
      <c r="DT29" s="623"/>
      <c r="DU29" s="623"/>
      <c r="DV29" s="624"/>
      <c r="DW29" s="596">
        <v>15.6</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251330</v>
      </c>
      <c r="S30" s="592"/>
      <c r="T30" s="592"/>
      <c r="U30" s="592"/>
      <c r="V30" s="592"/>
      <c r="W30" s="592"/>
      <c r="X30" s="592"/>
      <c r="Y30" s="593"/>
      <c r="Z30" s="594">
        <v>1.8</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98.7</v>
      </c>
      <c r="BH30" s="650"/>
      <c r="BI30" s="650"/>
      <c r="BJ30" s="650"/>
      <c r="BK30" s="650"/>
      <c r="BL30" s="650"/>
      <c r="BM30" s="586">
        <v>41.1</v>
      </c>
      <c r="BN30" s="650"/>
      <c r="BO30" s="650"/>
      <c r="BP30" s="650"/>
      <c r="BQ30" s="651"/>
      <c r="BR30" s="649">
        <v>98.5</v>
      </c>
      <c r="BS30" s="650"/>
      <c r="BT30" s="650"/>
      <c r="BU30" s="650"/>
      <c r="BV30" s="650"/>
      <c r="BW30" s="650"/>
      <c r="BX30" s="586">
        <v>41.5</v>
      </c>
      <c r="BY30" s="650"/>
      <c r="BZ30" s="650"/>
      <c r="CA30" s="650"/>
      <c r="CB30" s="651"/>
      <c r="CD30" s="654"/>
      <c r="CE30" s="655"/>
      <c r="CF30" s="605" t="s">
        <v>291</v>
      </c>
      <c r="CG30" s="606"/>
      <c r="CH30" s="606"/>
      <c r="CI30" s="606"/>
      <c r="CJ30" s="606"/>
      <c r="CK30" s="606"/>
      <c r="CL30" s="606"/>
      <c r="CM30" s="606"/>
      <c r="CN30" s="606"/>
      <c r="CO30" s="606"/>
      <c r="CP30" s="606"/>
      <c r="CQ30" s="607"/>
      <c r="CR30" s="591">
        <v>972269</v>
      </c>
      <c r="CS30" s="592"/>
      <c r="CT30" s="592"/>
      <c r="CU30" s="592"/>
      <c r="CV30" s="592"/>
      <c r="CW30" s="592"/>
      <c r="CX30" s="592"/>
      <c r="CY30" s="593"/>
      <c r="CZ30" s="625">
        <v>7.2</v>
      </c>
      <c r="DA30" s="626"/>
      <c r="DB30" s="626"/>
      <c r="DC30" s="627"/>
      <c r="DD30" s="600">
        <v>958352</v>
      </c>
      <c r="DE30" s="592"/>
      <c r="DF30" s="592"/>
      <c r="DG30" s="592"/>
      <c r="DH30" s="592"/>
      <c r="DI30" s="592"/>
      <c r="DJ30" s="592"/>
      <c r="DK30" s="593"/>
      <c r="DL30" s="600">
        <v>958352</v>
      </c>
      <c r="DM30" s="592"/>
      <c r="DN30" s="592"/>
      <c r="DO30" s="592"/>
      <c r="DP30" s="592"/>
      <c r="DQ30" s="592"/>
      <c r="DR30" s="592"/>
      <c r="DS30" s="592"/>
      <c r="DT30" s="592"/>
      <c r="DU30" s="592"/>
      <c r="DV30" s="593"/>
      <c r="DW30" s="596">
        <v>13.9</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374824</v>
      </c>
      <c r="S31" s="592"/>
      <c r="T31" s="592"/>
      <c r="U31" s="592"/>
      <c r="V31" s="592"/>
      <c r="W31" s="592"/>
      <c r="X31" s="592"/>
      <c r="Y31" s="593"/>
      <c r="Z31" s="594">
        <v>2.7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99.5</v>
      </c>
      <c r="BH31" s="623"/>
      <c r="BI31" s="623"/>
      <c r="BJ31" s="623"/>
      <c r="BK31" s="623"/>
      <c r="BL31" s="623"/>
      <c r="BM31" s="597">
        <v>31.9</v>
      </c>
      <c r="BN31" s="647"/>
      <c r="BO31" s="647"/>
      <c r="BP31" s="647"/>
      <c r="BQ31" s="648"/>
      <c r="BR31" s="646">
        <v>99.4</v>
      </c>
      <c r="BS31" s="623"/>
      <c r="BT31" s="623"/>
      <c r="BU31" s="623"/>
      <c r="BV31" s="623"/>
      <c r="BW31" s="623"/>
      <c r="BX31" s="597">
        <v>32.6</v>
      </c>
      <c r="BY31" s="647"/>
      <c r="BZ31" s="647"/>
      <c r="CA31" s="647"/>
      <c r="CB31" s="648"/>
      <c r="CD31" s="654"/>
      <c r="CE31" s="655"/>
      <c r="CF31" s="605" t="s">
        <v>295</v>
      </c>
      <c r="CG31" s="606"/>
      <c r="CH31" s="606"/>
      <c r="CI31" s="606"/>
      <c r="CJ31" s="606"/>
      <c r="CK31" s="606"/>
      <c r="CL31" s="606"/>
      <c r="CM31" s="606"/>
      <c r="CN31" s="606"/>
      <c r="CO31" s="606"/>
      <c r="CP31" s="606"/>
      <c r="CQ31" s="607"/>
      <c r="CR31" s="591">
        <v>120854</v>
      </c>
      <c r="CS31" s="623"/>
      <c r="CT31" s="623"/>
      <c r="CU31" s="623"/>
      <c r="CV31" s="623"/>
      <c r="CW31" s="623"/>
      <c r="CX31" s="623"/>
      <c r="CY31" s="624"/>
      <c r="CZ31" s="625">
        <v>0.9</v>
      </c>
      <c r="DA31" s="626"/>
      <c r="DB31" s="626"/>
      <c r="DC31" s="627"/>
      <c r="DD31" s="600">
        <v>117744</v>
      </c>
      <c r="DE31" s="623"/>
      <c r="DF31" s="623"/>
      <c r="DG31" s="623"/>
      <c r="DH31" s="623"/>
      <c r="DI31" s="623"/>
      <c r="DJ31" s="623"/>
      <c r="DK31" s="624"/>
      <c r="DL31" s="600">
        <v>117744</v>
      </c>
      <c r="DM31" s="623"/>
      <c r="DN31" s="623"/>
      <c r="DO31" s="623"/>
      <c r="DP31" s="623"/>
      <c r="DQ31" s="623"/>
      <c r="DR31" s="623"/>
      <c r="DS31" s="623"/>
      <c r="DT31" s="623"/>
      <c r="DU31" s="623"/>
      <c r="DV31" s="624"/>
      <c r="DW31" s="596">
        <v>1.7</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548255</v>
      </c>
      <c r="S32" s="592"/>
      <c r="T32" s="592"/>
      <c r="U32" s="592"/>
      <c r="V32" s="592"/>
      <c r="W32" s="592"/>
      <c r="X32" s="592"/>
      <c r="Y32" s="593"/>
      <c r="Z32" s="594">
        <v>3.9</v>
      </c>
      <c r="AA32" s="594"/>
      <c r="AB32" s="594"/>
      <c r="AC32" s="594"/>
      <c r="AD32" s="595">
        <v>253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48.7</v>
      </c>
      <c r="BN32" s="659"/>
      <c r="BO32" s="659"/>
      <c r="BP32" s="659"/>
      <c r="BQ32" s="661"/>
      <c r="BR32" s="658">
        <v>97.5</v>
      </c>
      <c r="BS32" s="659"/>
      <c r="BT32" s="659"/>
      <c r="BU32" s="659"/>
      <c r="BV32" s="659"/>
      <c r="BW32" s="659"/>
      <c r="BX32" s="660">
        <v>48.9</v>
      </c>
      <c r="BY32" s="659"/>
      <c r="BZ32" s="659"/>
      <c r="CA32" s="659"/>
      <c r="CB32" s="661"/>
      <c r="CD32" s="656"/>
      <c r="CE32" s="657"/>
      <c r="CF32" s="605" t="s">
        <v>298</v>
      </c>
      <c r="CG32" s="606"/>
      <c r="CH32" s="606"/>
      <c r="CI32" s="606"/>
      <c r="CJ32" s="606"/>
      <c r="CK32" s="606"/>
      <c r="CL32" s="606"/>
      <c r="CM32" s="606"/>
      <c r="CN32" s="606"/>
      <c r="CO32" s="606"/>
      <c r="CP32" s="606"/>
      <c r="CQ32" s="607"/>
      <c r="CR32" s="591">
        <v>629</v>
      </c>
      <c r="CS32" s="592"/>
      <c r="CT32" s="592"/>
      <c r="CU32" s="592"/>
      <c r="CV32" s="592"/>
      <c r="CW32" s="592"/>
      <c r="CX32" s="592"/>
      <c r="CY32" s="593"/>
      <c r="CZ32" s="625">
        <v>0</v>
      </c>
      <c r="DA32" s="626"/>
      <c r="DB32" s="626"/>
      <c r="DC32" s="627"/>
      <c r="DD32" s="600">
        <v>629</v>
      </c>
      <c r="DE32" s="592"/>
      <c r="DF32" s="592"/>
      <c r="DG32" s="592"/>
      <c r="DH32" s="592"/>
      <c r="DI32" s="592"/>
      <c r="DJ32" s="592"/>
      <c r="DK32" s="593"/>
      <c r="DL32" s="600">
        <v>629</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1824771</v>
      </c>
      <c r="S33" s="592"/>
      <c r="T33" s="592"/>
      <c r="U33" s="592"/>
      <c r="V33" s="592"/>
      <c r="W33" s="592"/>
      <c r="X33" s="592"/>
      <c r="Y33" s="593"/>
      <c r="Z33" s="594">
        <v>13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5203743</v>
      </c>
      <c r="CS33" s="623"/>
      <c r="CT33" s="623"/>
      <c r="CU33" s="623"/>
      <c r="CV33" s="623"/>
      <c r="CW33" s="623"/>
      <c r="CX33" s="623"/>
      <c r="CY33" s="624"/>
      <c r="CZ33" s="625">
        <v>38.4</v>
      </c>
      <c r="DA33" s="626"/>
      <c r="DB33" s="626"/>
      <c r="DC33" s="627"/>
      <c r="DD33" s="600">
        <v>4212346</v>
      </c>
      <c r="DE33" s="623"/>
      <c r="DF33" s="623"/>
      <c r="DG33" s="623"/>
      <c r="DH33" s="623"/>
      <c r="DI33" s="623"/>
      <c r="DJ33" s="623"/>
      <c r="DK33" s="624"/>
      <c r="DL33" s="600">
        <v>2913293</v>
      </c>
      <c r="DM33" s="623"/>
      <c r="DN33" s="623"/>
      <c r="DO33" s="623"/>
      <c r="DP33" s="623"/>
      <c r="DQ33" s="623"/>
      <c r="DR33" s="623"/>
      <c r="DS33" s="623"/>
      <c r="DT33" s="623"/>
      <c r="DU33" s="623"/>
      <c r="DV33" s="624"/>
      <c r="DW33" s="596">
        <v>42.2</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1406552</v>
      </c>
      <c r="CS34" s="592"/>
      <c r="CT34" s="592"/>
      <c r="CU34" s="592"/>
      <c r="CV34" s="592"/>
      <c r="CW34" s="592"/>
      <c r="CX34" s="592"/>
      <c r="CY34" s="593"/>
      <c r="CZ34" s="625">
        <v>10.4</v>
      </c>
      <c r="DA34" s="626"/>
      <c r="DB34" s="626"/>
      <c r="DC34" s="627"/>
      <c r="DD34" s="600">
        <v>1174912</v>
      </c>
      <c r="DE34" s="592"/>
      <c r="DF34" s="592"/>
      <c r="DG34" s="592"/>
      <c r="DH34" s="592"/>
      <c r="DI34" s="592"/>
      <c r="DJ34" s="592"/>
      <c r="DK34" s="593"/>
      <c r="DL34" s="600">
        <v>912510</v>
      </c>
      <c r="DM34" s="592"/>
      <c r="DN34" s="592"/>
      <c r="DO34" s="592"/>
      <c r="DP34" s="592"/>
      <c r="DQ34" s="592"/>
      <c r="DR34" s="592"/>
      <c r="DS34" s="592"/>
      <c r="DT34" s="592"/>
      <c r="DU34" s="592"/>
      <c r="DV34" s="593"/>
      <c r="DW34" s="596">
        <v>13.2</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497271</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1236891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125019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230352</v>
      </c>
      <c r="CS35" s="623"/>
      <c r="CT35" s="623"/>
      <c r="CU35" s="623"/>
      <c r="CV35" s="623"/>
      <c r="CW35" s="623"/>
      <c r="CX35" s="623"/>
      <c r="CY35" s="624"/>
      <c r="CZ35" s="625">
        <v>1.7</v>
      </c>
      <c r="DA35" s="626"/>
      <c r="DB35" s="626"/>
      <c r="DC35" s="627"/>
      <c r="DD35" s="600">
        <v>200159</v>
      </c>
      <c r="DE35" s="623"/>
      <c r="DF35" s="623"/>
      <c r="DG35" s="623"/>
      <c r="DH35" s="623"/>
      <c r="DI35" s="623"/>
      <c r="DJ35" s="623"/>
      <c r="DK35" s="624"/>
      <c r="DL35" s="600">
        <v>190842</v>
      </c>
      <c r="DM35" s="623"/>
      <c r="DN35" s="623"/>
      <c r="DO35" s="623"/>
      <c r="DP35" s="623"/>
      <c r="DQ35" s="623"/>
      <c r="DR35" s="623"/>
      <c r="DS35" s="623"/>
      <c r="DT35" s="623"/>
      <c r="DU35" s="623"/>
      <c r="DV35" s="624"/>
      <c r="DW35" s="596">
        <v>2.8</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13986742</v>
      </c>
      <c r="S36" s="664"/>
      <c r="T36" s="664"/>
      <c r="U36" s="664"/>
      <c r="V36" s="664"/>
      <c r="W36" s="664"/>
      <c r="X36" s="664"/>
      <c r="Y36" s="665"/>
      <c r="Z36" s="666">
        <v>100</v>
      </c>
      <c r="AA36" s="666"/>
      <c r="AB36" s="666"/>
      <c r="AC36" s="666"/>
      <c r="AD36" s="667">
        <v>6405565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238150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98083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1344787</v>
      </c>
      <c r="CS36" s="592"/>
      <c r="CT36" s="592"/>
      <c r="CU36" s="592"/>
      <c r="CV36" s="592"/>
      <c r="CW36" s="592"/>
      <c r="CX36" s="592"/>
      <c r="CY36" s="593"/>
      <c r="CZ36" s="625">
        <v>9.9</v>
      </c>
      <c r="DA36" s="626"/>
      <c r="DB36" s="626"/>
      <c r="DC36" s="627"/>
      <c r="DD36" s="600">
        <v>1135794</v>
      </c>
      <c r="DE36" s="592"/>
      <c r="DF36" s="592"/>
      <c r="DG36" s="592"/>
      <c r="DH36" s="592"/>
      <c r="DI36" s="592"/>
      <c r="DJ36" s="592"/>
      <c r="DK36" s="593"/>
      <c r="DL36" s="600">
        <v>771234</v>
      </c>
      <c r="DM36" s="592"/>
      <c r="DN36" s="592"/>
      <c r="DO36" s="592"/>
      <c r="DP36" s="592"/>
      <c r="DQ36" s="592"/>
      <c r="DR36" s="592"/>
      <c r="DS36" s="592"/>
      <c r="DT36" s="592"/>
      <c r="DU36" s="592"/>
      <c r="DV36" s="593"/>
      <c r="DW36" s="596">
        <v>11.2</v>
      </c>
      <c r="DX36" s="617"/>
      <c r="DY36" s="617"/>
      <c r="DZ36" s="617"/>
      <c r="EA36" s="617"/>
      <c r="EB36" s="617"/>
      <c r="EC36" s="618"/>
    </row>
    <row r="37" spans="2:133" ht="11.25" customHeight="1">
      <c r="AQ37" s="670" t="s">
        <v>313</v>
      </c>
      <c r="AR37" s="671"/>
      <c r="AS37" s="671"/>
      <c r="AT37" s="671"/>
      <c r="AU37" s="671"/>
      <c r="AV37" s="671"/>
      <c r="AW37" s="671"/>
      <c r="AX37" s="671"/>
      <c r="AY37" s="672"/>
      <c r="AZ37" s="591">
        <v>43205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3409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486695</v>
      </c>
      <c r="CS37" s="623"/>
      <c r="CT37" s="623"/>
      <c r="CU37" s="623"/>
      <c r="CV37" s="623"/>
      <c r="CW37" s="623"/>
      <c r="CX37" s="623"/>
      <c r="CY37" s="624"/>
      <c r="CZ37" s="625">
        <v>3.6</v>
      </c>
      <c r="DA37" s="626"/>
      <c r="DB37" s="626"/>
      <c r="DC37" s="627"/>
      <c r="DD37" s="600">
        <v>486695</v>
      </c>
      <c r="DE37" s="623"/>
      <c r="DF37" s="623"/>
      <c r="DG37" s="623"/>
      <c r="DH37" s="623"/>
      <c r="DI37" s="623"/>
      <c r="DJ37" s="623"/>
      <c r="DK37" s="624"/>
      <c r="DL37" s="600">
        <v>484652</v>
      </c>
      <c r="DM37" s="623"/>
      <c r="DN37" s="623"/>
      <c r="DO37" s="623"/>
      <c r="DP37" s="623"/>
      <c r="DQ37" s="623"/>
      <c r="DR37" s="623"/>
      <c r="DS37" s="623"/>
      <c r="DT37" s="623"/>
      <c r="DU37" s="623"/>
      <c r="DV37" s="624"/>
      <c r="DW37" s="596">
        <v>7</v>
      </c>
      <c r="DX37" s="617"/>
      <c r="DY37" s="617"/>
      <c r="DZ37" s="617"/>
      <c r="EA37" s="617"/>
      <c r="EB37" s="617"/>
      <c r="EC37" s="618"/>
    </row>
    <row r="38" spans="2:133" ht="11.25" customHeight="1">
      <c r="AQ38" s="670" t="s">
        <v>316</v>
      </c>
      <c r="AR38" s="671"/>
      <c r="AS38" s="671"/>
      <c r="AT38" s="671"/>
      <c r="AU38" s="671"/>
      <c r="AV38" s="671"/>
      <c r="AW38" s="671"/>
      <c r="AX38" s="671"/>
      <c r="AY38" s="672"/>
      <c r="AZ38" s="591">
        <v>17940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5836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1193686</v>
      </c>
      <c r="CS38" s="592"/>
      <c r="CT38" s="592"/>
      <c r="CU38" s="592"/>
      <c r="CV38" s="592"/>
      <c r="CW38" s="592"/>
      <c r="CX38" s="592"/>
      <c r="CY38" s="593"/>
      <c r="CZ38" s="625">
        <v>8.8000000000000007</v>
      </c>
      <c r="DA38" s="626"/>
      <c r="DB38" s="626"/>
      <c r="DC38" s="627"/>
      <c r="DD38" s="600">
        <v>1090182</v>
      </c>
      <c r="DE38" s="592"/>
      <c r="DF38" s="592"/>
      <c r="DG38" s="592"/>
      <c r="DH38" s="592"/>
      <c r="DI38" s="592"/>
      <c r="DJ38" s="592"/>
      <c r="DK38" s="593"/>
      <c r="DL38" s="600">
        <v>1023869</v>
      </c>
      <c r="DM38" s="592"/>
      <c r="DN38" s="592"/>
      <c r="DO38" s="592"/>
      <c r="DP38" s="592"/>
      <c r="DQ38" s="592"/>
      <c r="DR38" s="592"/>
      <c r="DS38" s="592"/>
      <c r="DT38" s="592"/>
      <c r="DU38" s="592"/>
      <c r="DV38" s="593"/>
      <c r="DW38" s="596">
        <v>14.8</v>
      </c>
      <c r="DX38" s="617"/>
      <c r="DY38" s="617"/>
      <c r="DZ38" s="617"/>
      <c r="EA38" s="617"/>
      <c r="EB38" s="617"/>
      <c r="EC38" s="618"/>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608141</v>
      </c>
      <c r="CS39" s="623"/>
      <c r="CT39" s="623"/>
      <c r="CU39" s="623"/>
      <c r="CV39" s="623"/>
      <c r="CW39" s="623"/>
      <c r="CX39" s="623"/>
      <c r="CY39" s="624"/>
      <c r="CZ39" s="625">
        <v>4.5</v>
      </c>
      <c r="DA39" s="626"/>
      <c r="DB39" s="626"/>
      <c r="DC39" s="627"/>
      <c r="DD39" s="600">
        <v>596461</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134702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420225</v>
      </c>
      <c r="CS40" s="592"/>
      <c r="CT40" s="592"/>
      <c r="CU40" s="592"/>
      <c r="CV40" s="592"/>
      <c r="CW40" s="592"/>
      <c r="CX40" s="592"/>
      <c r="CY40" s="593"/>
      <c r="CZ40" s="625">
        <v>3.1</v>
      </c>
      <c r="DA40" s="626"/>
      <c r="DB40" s="626"/>
      <c r="DC40" s="627"/>
      <c r="DD40" s="600">
        <v>14838</v>
      </c>
      <c r="DE40" s="592"/>
      <c r="DF40" s="592"/>
      <c r="DG40" s="592"/>
      <c r="DH40" s="592"/>
      <c r="DI40" s="592"/>
      <c r="DJ40" s="592"/>
      <c r="DK40" s="593"/>
      <c r="DL40" s="600">
        <v>14838</v>
      </c>
      <c r="DM40" s="592"/>
      <c r="DN40" s="592"/>
      <c r="DO40" s="592"/>
      <c r="DP40" s="592"/>
      <c r="DQ40" s="592"/>
      <c r="DR40" s="592"/>
      <c r="DS40" s="592"/>
      <c r="DT40" s="592"/>
      <c r="DU40" s="592"/>
      <c r="DV40" s="593"/>
      <c r="DW40" s="596">
        <v>0.2</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802894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330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2954394</v>
      </c>
      <c r="CS42" s="592"/>
      <c r="CT42" s="592"/>
      <c r="CU42" s="592"/>
      <c r="CV42" s="592"/>
      <c r="CW42" s="592"/>
      <c r="CX42" s="592"/>
      <c r="CY42" s="593"/>
      <c r="CZ42" s="625">
        <v>21.8</v>
      </c>
      <c r="DA42" s="674"/>
      <c r="DB42" s="674"/>
      <c r="DC42" s="675"/>
      <c r="DD42" s="600">
        <v>462572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34345</v>
      </c>
      <c r="CS43" s="623"/>
      <c r="CT43" s="623"/>
      <c r="CU43" s="623"/>
      <c r="CV43" s="623"/>
      <c r="CW43" s="623"/>
      <c r="CX43" s="623"/>
      <c r="CY43" s="624"/>
      <c r="CZ43" s="625">
        <v>0.3</v>
      </c>
      <c r="DA43" s="626"/>
      <c r="DB43" s="626"/>
      <c r="DC43" s="627"/>
      <c r="DD43" s="600">
        <v>3620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2947630</v>
      </c>
      <c r="CS44" s="592"/>
      <c r="CT44" s="592"/>
      <c r="CU44" s="592"/>
      <c r="CV44" s="592"/>
      <c r="CW44" s="592"/>
      <c r="CX44" s="592"/>
      <c r="CY44" s="593"/>
      <c r="CZ44" s="625">
        <v>21.8</v>
      </c>
      <c r="DA44" s="674"/>
      <c r="DB44" s="674"/>
      <c r="DC44" s="675"/>
      <c r="DD44" s="600">
        <v>462152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1878509</v>
      </c>
      <c r="CS45" s="623"/>
      <c r="CT45" s="623"/>
      <c r="CU45" s="623"/>
      <c r="CV45" s="623"/>
      <c r="CW45" s="623"/>
      <c r="CX45" s="623"/>
      <c r="CY45" s="624"/>
      <c r="CZ45" s="625">
        <v>13.9</v>
      </c>
      <c r="DA45" s="626"/>
      <c r="DB45" s="626"/>
      <c r="DC45" s="627"/>
      <c r="DD45" s="600">
        <v>63093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1041391</v>
      </c>
      <c r="CS46" s="592"/>
      <c r="CT46" s="592"/>
      <c r="CU46" s="592"/>
      <c r="CV46" s="592"/>
      <c r="CW46" s="592"/>
      <c r="CX46" s="592"/>
      <c r="CY46" s="593"/>
      <c r="CZ46" s="625">
        <v>7.7</v>
      </c>
      <c r="DA46" s="674"/>
      <c r="DB46" s="674"/>
      <c r="DC46" s="675"/>
      <c r="DD46" s="600">
        <v>386529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6764</v>
      </c>
      <c r="CS47" s="623"/>
      <c r="CT47" s="623"/>
      <c r="CU47" s="623"/>
      <c r="CV47" s="623"/>
      <c r="CW47" s="623"/>
      <c r="CX47" s="623"/>
      <c r="CY47" s="624"/>
      <c r="CZ47" s="625">
        <v>0</v>
      </c>
      <c r="DA47" s="626"/>
      <c r="DB47" s="626"/>
      <c r="DC47" s="627"/>
      <c r="DD47" s="600">
        <v>420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13537127</v>
      </c>
      <c r="CS49" s="659"/>
      <c r="CT49" s="659"/>
      <c r="CU49" s="659"/>
      <c r="CV49" s="659"/>
      <c r="CW49" s="659"/>
      <c r="CX49" s="659"/>
      <c r="CY49" s="686"/>
      <c r="CZ49" s="687">
        <v>100</v>
      </c>
      <c r="DA49" s="688"/>
      <c r="DB49" s="688"/>
      <c r="DC49" s="689"/>
      <c r="DD49" s="690">
        <v>8568927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13921</v>
      </c>
      <c r="R7" s="721"/>
      <c r="S7" s="721"/>
      <c r="T7" s="721"/>
      <c r="U7" s="721"/>
      <c r="V7" s="721">
        <v>13476</v>
      </c>
      <c r="W7" s="721"/>
      <c r="X7" s="721"/>
      <c r="Y7" s="721"/>
      <c r="Z7" s="721"/>
      <c r="AA7" s="721">
        <f>Q7-V7</f>
        <v>445</v>
      </c>
      <c r="AB7" s="721"/>
      <c r="AC7" s="721"/>
      <c r="AD7" s="721"/>
      <c r="AE7" s="722"/>
      <c r="AF7" s="723">
        <v>376</v>
      </c>
      <c r="AG7" s="724"/>
      <c r="AH7" s="724"/>
      <c r="AI7" s="724"/>
      <c r="AJ7" s="725"/>
      <c r="AK7" s="760">
        <v>246</v>
      </c>
      <c r="AL7" s="761"/>
      <c r="AM7" s="761"/>
      <c r="AN7" s="761"/>
      <c r="AO7" s="761"/>
      <c r="AP7" s="761">
        <v>10668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0</v>
      </c>
      <c r="CI7" s="758"/>
      <c r="CJ7" s="758"/>
      <c r="CK7" s="758"/>
      <c r="CL7" s="759"/>
      <c r="CM7" s="757">
        <v>51</v>
      </c>
      <c r="CN7" s="758"/>
      <c r="CO7" s="758"/>
      <c r="CP7" s="758"/>
      <c r="CQ7" s="759"/>
      <c r="CR7" s="757">
        <v>30</v>
      </c>
      <c r="CS7" s="758"/>
      <c r="CT7" s="758"/>
      <c r="CU7" s="758"/>
      <c r="CV7" s="759"/>
      <c r="CW7" s="757">
        <v>12</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39</v>
      </c>
      <c r="R8" s="745"/>
      <c r="S8" s="745"/>
      <c r="T8" s="745"/>
      <c r="U8" s="745"/>
      <c r="V8" s="745">
        <v>34</v>
      </c>
      <c r="W8" s="745"/>
      <c r="X8" s="745"/>
      <c r="Y8" s="745"/>
      <c r="Z8" s="745"/>
      <c r="AA8" s="745">
        <f t="shared" ref="AA8:AA9" si="0">Q8-V8</f>
        <v>5</v>
      </c>
      <c r="AB8" s="745"/>
      <c r="AC8" s="745"/>
      <c r="AD8" s="745"/>
      <c r="AE8" s="746"/>
      <c r="AF8" s="747">
        <v>5</v>
      </c>
      <c r="AG8" s="748"/>
      <c r="AH8" s="748"/>
      <c r="AI8" s="748"/>
      <c r="AJ8" s="749"/>
      <c r="AK8" s="750">
        <v>5</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535</v>
      </c>
      <c r="BT8" s="755"/>
      <c r="BU8" s="755"/>
      <c r="BV8" s="755"/>
      <c r="BW8" s="755"/>
      <c r="BX8" s="755"/>
      <c r="BY8" s="755"/>
      <c r="BZ8" s="755"/>
      <c r="CA8" s="755"/>
      <c r="CB8" s="755"/>
      <c r="CC8" s="755"/>
      <c r="CD8" s="755"/>
      <c r="CE8" s="755"/>
      <c r="CF8" s="755"/>
      <c r="CG8" s="756"/>
      <c r="CH8" s="767">
        <v>0</v>
      </c>
      <c r="CI8" s="768"/>
      <c r="CJ8" s="768"/>
      <c r="CK8" s="768"/>
      <c r="CL8" s="769"/>
      <c r="CM8" s="767">
        <v>35</v>
      </c>
      <c r="CN8" s="768"/>
      <c r="CO8" s="768"/>
      <c r="CP8" s="768"/>
      <c r="CQ8" s="769"/>
      <c r="CR8" s="767">
        <v>5</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39</v>
      </c>
      <c r="R9" s="745"/>
      <c r="S9" s="745"/>
      <c r="T9" s="745"/>
      <c r="U9" s="745"/>
      <c r="V9" s="745">
        <v>39</v>
      </c>
      <c r="W9" s="745"/>
      <c r="X9" s="745"/>
      <c r="Y9" s="745"/>
      <c r="Z9" s="745"/>
      <c r="AA9" s="745">
        <f t="shared" si="0"/>
        <v>0</v>
      </c>
      <c r="AB9" s="745"/>
      <c r="AC9" s="745"/>
      <c r="AD9" s="745"/>
      <c r="AE9" s="746"/>
      <c r="AF9" s="747" t="s">
        <v>112</v>
      </c>
      <c r="AG9" s="748"/>
      <c r="AH9" s="748"/>
      <c r="AI9" s="748"/>
      <c r="AJ9" s="749"/>
      <c r="AK9" s="750">
        <v>12</v>
      </c>
      <c r="AL9" s="751"/>
      <c r="AM9" s="751"/>
      <c r="AN9" s="751"/>
      <c r="AO9" s="751"/>
      <c r="AP9" s="751">
        <v>43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536</v>
      </c>
      <c r="BT9" s="755"/>
      <c r="BU9" s="755"/>
      <c r="BV9" s="755"/>
      <c r="BW9" s="755"/>
      <c r="BX9" s="755"/>
      <c r="BY9" s="755"/>
      <c r="BZ9" s="755"/>
      <c r="CA9" s="755"/>
      <c r="CB9" s="755"/>
      <c r="CC9" s="755"/>
      <c r="CD9" s="755"/>
      <c r="CE9" s="755"/>
      <c r="CF9" s="755"/>
      <c r="CG9" s="756"/>
      <c r="CH9" s="767">
        <v>220</v>
      </c>
      <c r="CI9" s="768"/>
      <c r="CJ9" s="768"/>
      <c r="CK9" s="768"/>
      <c r="CL9" s="769"/>
      <c r="CM9" s="767">
        <v>694</v>
      </c>
      <c r="CN9" s="768"/>
      <c r="CO9" s="768"/>
      <c r="CP9" s="768"/>
      <c r="CQ9" s="769"/>
      <c r="CR9" s="767">
        <v>16</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13987</v>
      </c>
      <c r="R23" s="780"/>
      <c r="S23" s="780"/>
      <c r="T23" s="780"/>
      <c r="U23" s="780"/>
      <c r="V23" s="780">
        <v>13537</v>
      </c>
      <c r="W23" s="780"/>
      <c r="X23" s="780"/>
      <c r="Y23" s="780"/>
      <c r="Z23" s="780"/>
      <c r="AA23" s="780">
        <f t="shared" ref="AA23" si="1">SUM(AA7:AE9)</f>
        <v>450</v>
      </c>
      <c r="AB23" s="780"/>
      <c r="AC23" s="780"/>
      <c r="AD23" s="780"/>
      <c r="AE23" s="781"/>
      <c r="AF23" s="782">
        <f t="shared" ref="AF23" si="2">SUM(AF7:AJ9)</f>
        <v>381</v>
      </c>
      <c r="AG23" s="780"/>
      <c r="AH23" s="780"/>
      <c r="AI23" s="780"/>
      <c r="AJ23" s="783"/>
      <c r="AK23" s="784"/>
      <c r="AL23" s="785"/>
      <c r="AM23" s="785"/>
      <c r="AN23" s="785"/>
      <c r="AO23" s="785"/>
      <c r="AP23" s="780">
        <f t="shared" ref="AP23" si="3">SUM(AP7:AT9)</f>
        <v>10711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2848</v>
      </c>
      <c r="R28" s="809"/>
      <c r="S28" s="809"/>
      <c r="T28" s="809"/>
      <c r="U28" s="809"/>
      <c r="V28" s="809">
        <v>2723</v>
      </c>
      <c r="W28" s="809"/>
      <c r="X28" s="809"/>
      <c r="Y28" s="809"/>
      <c r="Z28" s="809"/>
      <c r="AA28" s="809">
        <f>Q28-V28</f>
        <v>125</v>
      </c>
      <c r="AB28" s="809"/>
      <c r="AC28" s="809"/>
      <c r="AD28" s="809"/>
      <c r="AE28" s="810"/>
      <c r="AF28" s="811">
        <v>125</v>
      </c>
      <c r="AG28" s="809"/>
      <c r="AH28" s="809"/>
      <c r="AI28" s="809"/>
      <c r="AJ28" s="812"/>
      <c r="AK28" s="813">
        <v>135</v>
      </c>
      <c r="AL28" s="804"/>
      <c r="AM28" s="804"/>
      <c r="AN28" s="804"/>
      <c r="AO28" s="804"/>
      <c r="AP28" s="804">
        <v>0</v>
      </c>
      <c r="AQ28" s="804"/>
      <c r="AR28" s="804"/>
      <c r="AS28" s="804"/>
      <c r="AT28" s="804"/>
      <c r="AU28" s="804">
        <v>0</v>
      </c>
      <c r="AV28" s="804"/>
      <c r="AW28" s="804"/>
      <c r="AX28" s="804"/>
      <c r="AY28" s="804"/>
      <c r="AZ28" s="805" t="s">
        <v>477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2782</v>
      </c>
      <c r="R29" s="745"/>
      <c r="S29" s="745"/>
      <c r="T29" s="745"/>
      <c r="U29" s="745"/>
      <c r="V29" s="745">
        <v>2782</v>
      </c>
      <c r="W29" s="745"/>
      <c r="X29" s="745"/>
      <c r="Y29" s="745"/>
      <c r="Z29" s="745"/>
      <c r="AA29" s="745">
        <f t="shared" ref="AA29:AA34" si="4">Q29-V29</f>
        <v>0</v>
      </c>
      <c r="AB29" s="745"/>
      <c r="AC29" s="745"/>
      <c r="AD29" s="745"/>
      <c r="AE29" s="746"/>
      <c r="AF29" s="747">
        <v>0</v>
      </c>
      <c r="AG29" s="748"/>
      <c r="AH29" s="748"/>
      <c r="AI29" s="748"/>
      <c r="AJ29" s="749"/>
      <c r="AK29" s="816">
        <v>412</v>
      </c>
      <c r="AL29" s="817"/>
      <c r="AM29" s="817"/>
      <c r="AN29" s="817"/>
      <c r="AO29" s="817"/>
      <c r="AP29" s="817">
        <v>0</v>
      </c>
      <c r="AQ29" s="817"/>
      <c r="AR29" s="817"/>
      <c r="AS29" s="817"/>
      <c r="AT29" s="817"/>
      <c r="AU29" s="817">
        <v>0</v>
      </c>
      <c r="AV29" s="817"/>
      <c r="AW29" s="817"/>
      <c r="AX29" s="817"/>
      <c r="AY29" s="817"/>
      <c r="AZ29" s="818" t="s">
        <v>477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310</v>
      </c>
      <c r="R30" s="745"/>
      <c r="S30" s="745"/>
      <c r="T30" s="745"/>
      <c r="U30" s="745"/>
      <c r="V30" s="745">
        <v>310</v>
      </c>
      <c r="W30" s="745"/>
      <c r="X30" s="745"/>
      <c r="Y30" s="745"/>
      <c r="Z30" s="745"/>
      <c r="AA30" s="745">
        <f t="shared" si="4"/>
        <v>0</v>
      </c>
      <c r="AB30" s="745"/>
      <c r="AC30" s="745"/>
      <c r="AD30" s="745"/>
      <c r="AE30" s="746"/>
      <c r="AF30" s="747">
        <v>0</v>
      </c>
      <c r="AG30" s="748"/>
      <c r="AH30" s="748"/>
      <c r="AI30" s="748"/>
      <c r="AJ30" s="749"/>
      <c r="AK30" s="816">
        <v>82</v>
      </c>
      <c r="AL30" s="817"/>
      <c r="AM30" s="817"/>
      <c r="AN30" s="817"/>
      <c r="AO30" s="817"/>
      <c r="AP30" s="817">
        <v>0</v>
      </c>
      <c r="AQ30" s="817"/>
      <c r="AR30" s="817"/>
      <c r="AS30" s="817"/>
      <c r="AT30" s="817"/>
      <c r="AU30" s="817">
        <v>0</v>
      </c>
      <c r="AV30" s="817"/>
      <c r="AW30" s="817"/>
      <c r="AX30" s="817"/>
      <c r="AY30" s="817"/>
      <c r="AZ30" s="818" t="s">
        <v>477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367</v>
      </c>
      <c r="R31" s="745"/>
      <c r="S31" s="745"/>
      <c r="T31" s="745"/>
      <c r="U31" s="745"/>
      <c r="V31" s="745">
        <v>356</v>
      </c>
      <c r="W31" s="745"/>
      <c r="X31" s="745"/>
      <c r="Y31" s="745"/>
      <c r="Z31" s="745"/>
      <c r="AA31" s="745">
        <f t="shared" si="4"/>
        <v>11</v>
      </c>
      <c r="AB31" s="745"/>
      <c r="AC31" s="745"/>
      <c r="AD31" s="745"/>
      <c r="AE31" s="746"/>
      <c r="AF31" s="747">
        <v>800</v>
      </c>
      <c r="AG31" s="748"/>
      <c r="AH31" s="748"/>
      <c r="AI31" s="748"/>
      <c r="AJ31" s="749"/>
      <c r="AK31" s="816">
        <v>53</v>
      </c>
      <c r="AL31" s="817"/>
      <c r="AM31" s="817"/>
      <c r="AN31" s="817"/>
      <c r="AO31" s="817"/>
      <c r="AP31" s="817">
        <v>2649</v>
      </c>
      <c r="AQ31" s="817"/>
      <c r="AR31" s="817"/>
      <c r="AS31" s="817"/>
      <c r="AT31" s="817"/>
      <c r="AU31" s="817">
        <v>238</v>
      </c>
      <c r="AV31" s="817"/>
      <c r="AW31" s="817"/>
      <c r="AX31" s="817"/>
      <c r="AY31" s="817"/>
      <c r="AZ31" s="818" t="s">
        <v>477</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1119</v>
      </c>
      <c r="R32" s="745"/>
      <c r="S32" s="745"/>
      <c r="T32" s="745"/>
      <c r="U32" s="745"/>
      <c r="V32" s="745">
        <v>1119</v>
      </c>
      <c r="W32" s="745"/>
      <c r="X32" s="745"/>
      <c r="Y32" s="745"/>
      <c r="Z32" s="745"/>
      <c r="AA32" s="745">
        <f t="shared" si="4"/>
        <v>0</v>
      </c>
      <c r="AB32" s="745"/>
      <c r="AC32" s="745"/>
      <c r="AD32" s="745"/>
      <c r="AE32" s="746"/>
      <c r="AF32" s="747" t="s">
        <v>112</v>
      </c>
      <c r="AG32" s="748"/>
      <c r="AH32" s="748"/>
      <c r="AI32" s="748"/>
      <c r="AJ32" s="749"/>
      <c r="AK32" s="816">
        <v>149</v>
      </c>
      <c r="AL32" s="817"/>
      <c r="AM32" s="817"/>
      <c r="AN32" s="817"/>
      <c r="AO32" s="817"/>
      <c r="AP32" s="817">
        <v>5790</v>
      </c>
      <c r="AQ32" s="817"/>
      <c r="AR32" s="817"/>
      <c r="AS32" s="817"/>
      <c r="AT32" s="817"/>
      <c r="AU32" s="817">
        <v>2165</v>
      </c>
      <c r="AV32" s="817"/>
      <c r="AW32" s="817"/>
      <c r="AX32" s="817"/>
      <c r="AY32" s="817"/>
      <c r="AZ32" s="818" t="s">
        <v>477</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132</v>
      </c>
      <c r="R33" s="745"/>
      <c r="S33" s="745"/>
      <c r="T33" s="745"/>
      <c r="U33" s="745"/>
      <c r="V33" s="745">
        <v>132</v>
      </c>
      <c r="W33" s="745"/>
      <c r="X33" s="745"/>
      <c r="Y33" s="745"/>
      <c r="Z33" s="745"/>
      <c r="AA33" s="745">
        <f t="shared" si="4"/>
        <v>0</v>
      </c>
      <c r="AB33" s="745"/>
      <c r="AC33" s="745"/>
      <c r="AD33" s="745"/>
      <c r="AE33" s="746"/>
      <c r="AF33" s="747" t="s">
        <v>112</v>
      </c>
      <c r="AG33" s="748"/>
      <c r="AH33" s="748"/>
      <c r="AI33" s="748"/>
      <c r="AJ33" s="749"/>
      <c r="AK33" s="816">
        <v>89</v>
      </c>
      <c r="AL33" s="817"/>
      <c r="AM33" s="817"/>
      <c r="AN33" s="817"/>
      <c r="AO33" s="817"/>
      <c r="AP33" s="817">
        <v>1566</v>
      </c>
      <c r="AQ33" s="817"/>
      <c r="AR33" s="817"/>
      <c r="AS33" s="817"/>
      <c r="AT33" s="817"/>
      <c r="AU33" s="817">
        <v>1375</v>
      </c>
      <c r="AV33" s="817"/>
      <c r="AW33" s="817"/>
      <c r="AX33" s="817"/>
      <c r="AY33" s="817"/>
      <c r="AZ33" s="818" t="s">
        <v>477</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82</v>
      </c>
      <c r="R34" s="745"/>
      <c r="S34" s="745"/>
      <c r="T34" s="745"/>
      <c r="U34" s="745"/>
      <c r="V34" s="745">
        <v>82</v>
      </c>
      <c r="W34" s="745"/>
      <c r="X34" s="745"/>
      <c r="Y34" s="745"/>
      <c r="Z34" s="745"/>
      <c r="AA34" s="745">
        <f t="shared" si="4"/>
        <v>0</v>
      </c>
      <c r="AB34" s="745"/>
      <c r="AC34" s="745"/>
      <c r="AD34" s="745"/>
      <c r="AE34" s="746"/>
      <c r="AF34" s="747" t="s">
        <v>112</v>
      </c>
      <c r="AG34" s="748"/>
      <c r="AH34" s="748"/>
      <c r="AI34" s="748"/>
      <c r="AJ34" s="749"/>
      <c r="AK34" s="816">
        <v>22</v>
      </c>
      <c r="AL34" s="817"/>
      <c r="AM34" s="817"/>
      <c r="AN34" s="817"/>
      <c r="AO34" s="817"/>
      <c r="AP34" s="817">
        <v>111</v>
      </c>
      <c r="AQ34" s="817"/>
      <c r="AR34" s="817"/>
      <c r="AS34" s="817"/>
      <c r="AT34" s="817"/>
      <c r="AU34" s="817">
        <v>86</v>
      </c>
      <c r="AV34" s="817"/>
      <c r="AW34" s="817"/>
      <c r="AX34" s="817"/>
      <c r="AY34" s="817"/>
      <c r="AZ34" s="818" t="s">
        <v>477</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925</v>
      </c>
      <c r="AG63" s="828"/>
      <c r="AH63" s="828"/>
      <c r="AI63" s="828"/>
      <c r="AJ63" s="829"/>
      <c r="AK63" s="830"/>
      <c r="AL63" s="825"/>
      <c r="AM63" s="825"/>
      <c r="AN63" s="825"/>
      <c r="AO63" s="825"/>
      <c r="AP63" s="828">
        <f>SUM(AP28:AT34)</f>
        <v>10116</v>
      </c>
      <c r="AQ63" s="828"/>
      <c r="AR63" s="828"/>
      <c r="AS63" s="828"/>
      <c r="AT63" s="828"/>
      <c r="AU63" s="828">
        <f>SUM(AU28:AY34)</f>
        <v>3864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38</v>
      </c>
      <c r="R68" s="852"/>
      <c r="S68" s="852"/>
      <c r="T68" s="852"/>
      <c r="U68" s="852"/>
      <c r="V68" s="852">
        <v>37</v>
      </c>
      <c r="W68" s="852"/>
      <c r="X68" s="852"/>
      <c r="Y68" s="852"/>
      <c r="Z68" s="852"/>
      <c r="AA68" s="852">
        <v>1</v>
      </c>
      <c r="AB68" s="852"/>
      <c r="AC68" s="852"/>
      <c r="AD68" s="852"/>
      <c r="AE68" s="852"/>
      <c r="AF68" s="852">
        <v>1</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1255</v>
      </c>
      <c r="R69" s="817"/>
      <c r="S69" s="817"/>
      <c r="T69" s="817"/>
      <c r="U69" s="817"/>
      <c r="V69" s="817">
        <v>1230</v>
      </c>
      <c r="W69" s="817"/>
      <c r="X69" s="817"/>
      <c r="Y69" s="817"/>
      <c r="Z69" s="817"/>
      <c r="AA69" s="817">
        <v>25</v>
      </c>
      <c r="AB69" s="817"/>
      <c r="AC69" s="817"/>
      <c r="AD69" s="817"/>
      <c r="AE69" s="817"/>
      <c r="AF69" s="817">
        <v>25</v>
      </c>
      <c r="AG69" s="817"/>
      <c r="AH69" s="817"/>
      <c r="AI69" s="817"/>
      <c r="AJ69" s="817"/>
      <c r="AK69" s="817">
        <v>27</v>
      </c>
      <c r="AL69" s="817"/>
      <c r="AM69" s="817"/>
      <c r="AN69" s="817"/>
      <c r="AO69" s="817"/>
      <c r="AP69" s="817">
        <v>2816</v>
      </c>
      <c r="AQ69" s="817"/>
      <c r="AR69" s="817"/>
      <c r="AS69" s="817"/>
      <c r="AT69" s="817"/>
      <c r="AU69" s="817">
        <v>1089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6</v>
      </c>
      <c r="R70" s="817"/>
      <c r="S70" s="817"/>
      <c r="T70" s="817"/>
      <c r="U70" s="817"/>
      <c r="V70" s="817">
        <v>6</v>
      </c>
      <c r="W70" s="817"/>
      <c r="X70" s="817"/>
      <c r="Y70" s="817"/>
      <c r="Z70" s="817"/>
      <c r="AA70" s="817">
        <v>0</v>
      </c>
      <c r="AB70" s="817"/>
      <c r="AC70" s="817"/>
      <c r="AD70" s="817"/>
      <c r="AE70" s="817"/>
      <c r="AF70" s="817">
        <v>0</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487</v>
      </c>
      <c r="R71" s="817"/>
      <c r="S71" s="817"/>
      <c r="T71" s="817"/>
      <c r="U71" s="817"/>
      <c r="V71" s="817">
        <v>461</v>
      </c>
      <c r="W71" s="817"/>
      <c r="X71" s="817"/>
      <c r="Y71" s="817"/>
      <c r="Z71" s="817"/>
      <c r="AA71" s="817">
        <v>26</v>
      </c>
      <c r="AB71" s="817"/>
      <c r="AC71" s="817"/>
      <c r="AD71" s="817"/>
      <c r="AE71" s="817"/>
      <c r="AF71" s="817">
        <v>26</v>
      </c>
      <c r="AG71" s="817"/>
      <c r="AH71" s="817"/>
      <c r="AI71" s="817"/>
      <c r="AJ71" s="817"/>
      <c r="AK71" s="817">
        <v>0</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100154</v>
      </c>
      <c r="R72" s="817"/>
      <c r="S72" s="817"/>
      <c r="T72" s="817"/>
      <c r="U72" s="817"/>
      <c r="V72" s="817">
        <v>97077</v>
      </c>
      <c r="W72" s="817"/>
      <c r="X72" s="817"/>
      <c r="Y72" s="817"/>
      <c r="Z72" s="817"/>
      <c r="AA72" s="817">
        <v>3077</v>
      </c>
      <c r="AB72" s="817"/>
      <c r="AC72" s="817"/>
      <c r="AD72" s="817"/>
      <c r="AE72" s="817"/>
      <c r="AF72" s="817">
        <v>3077</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4963</v>
      </c>
      <c r="R73" s="817"/>
      <c r="S73" s="817"/>
      <c r="T73" s="817"/>
      <c r="U73" s="817"/>
      <c r="V73" s="817">
        <v>4949</v>
      </c>
      <c r="W73" s="817"/>
      <c r="X73" s="817"/>
      <c r="Y73" s="817"/>
      <c r="Z73" s="817"/>
      <c r="AA73" s="817">
        <v>14</v>
      </c>
      <c r="AB73" s="817"/>
      <c r="AC73" s="817"/>
      <c r="AD73" s="817"/>
      <c r="AE73" s="817"/>
      <c r="AF73" s="817">
        <v>14</v>
      </c>
      <c r="AG73" s="817"/>
      <c r="AH73" s="817"/>
      <c r="AI73" s="817"/>
      <c r="AJ73" s="817"/>
      <c r="AK73" s="817">
        <v>0</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165</v>
      </c>
      <c r="R74" s="817"/>
      <c r="S74" s="817"/>
      <c r="T74" s="817"/>
      <c r="U74" s="817"/>
      <c r="V74" s="817">
        <v>133</v>
      </c>
      <c r="W74" s="817"/>
      <c r="X74" s="817"/>
      <c r="Y74" s="817"/>
      <c r="Z74" s="817"/>
      <c r="AA74" s="817">
        <v>32</v>
      </c>
      <c r="AB74" s="817"/>
      <c r="AC74" s="817"/>
      <c r="AD74" s="817"/>
      <c r="AE74" s="817"/>
      <c r="AF74" s="817">
        <v>32</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179</v>
      </c>
      <c r="R75" s="866"/>
      <c r="S75" s="866"/>
      <c r="T75" s="866"/>
      <c r="U75" s="816"/>
      <c r="V75" s="867">
        <v>170</v>
      </c>
      <c r="W75" s="866"/>
      <c r="X75" s="866"/>
      <c r="Y75" s="866"/>
      <c r="Z75" s="816"/>
      <c r="AA75" s="867">
        <v>9</v>
      </c>
      <c r="AB75" s="866"/>
      <c r="AC75" s="866"/>
      <c r="AD75" s="866"/>
      <c r="AE75" s="816"/>
      <c r="AF75" s="867">
        <v>9</v>
      </c>
      <c r="AG75" s="866"/>
      <c r="AH75" s="866"/>
      <c r="AI75" s="866"/>
      <c r="AJ75" s="816"/>
      <c r="AK75" s="867">
        <v>51</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3184</v>
      </c>
      <c r="AG88" s="828"/>
      <c r="AH88" s="828"/>
      <c r="AI88" s="828"/>
      <c r="AJ88" s="828"/>
      <c r="AK88" s="825"/>
      <c r="AL88" s="825"/>
      <c r="AM88" s="825"/>
      <c r="AN88" s="825"/>
      <c r="AO88" s="825"/>
      <c r="AP88" s="828">
        <v>2816</v>
      </c>
      <c r="AQ88" s="828"/>
      <c r="AR88" s="828"/>
      <c r="AS88" s="828"/>
      <c r="AT88" s="828"/>
      <c r="AU88" s="828">
        <v>1089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51</v>
      </c>
      <c r="CS102" s="836"/>
      <c r="CT102" s="836"/>
      <c r="CU102" s="836"/>
      <c r="CV102" s="879"/>
      <c r="CW102" s="878">
        <v>12</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285</v>
      </c>
      <c r="AG109" s="881"/>
      <c r="AH109" s="881"/>
      <c r="AI109" s="881"/>
      <c r="AJ109" s="882"/>
      <c r="AK109" s="880" t="s">
        <v>284</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285</v>
      </c>
      <c r="BW109" s="881"/>
      <c r="BX109" s="881"/>
      <c r="BY109" s="881"/>
      <c r="BZ109" s="882"/>
      <c r="CA109" s="880" t="s">
        <v>284</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285</v>
      </c>
      <c r="DM109" s="881"/>
      <c r="DN109" s="881"/>
      <c r="DO109" s="881"/>
      <c r="DP109" s="882"/>
      <c r="DQ109" s="880" t="s">
        <v>284</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1085540</v>
      </c>
      <c r="AB110" s="888"/>
      <c r="AC110" s="888"/>
      <c r="AD110" s="888"/>
      <c r="AE110" s="889"/>
      <c r="AF110" s="890">
        <v>1072669</v>
      </c>
      <c r="AG110" s="888"/>
      <c r="AH110" s="888"/>
      <c r="AI110" s="888"/>
      <c r="AJ110" s="889"/>
      <c r="AK110" s="890">
        <v>1093123</v>
      </c>
      <c r="AL110" s="888"/>
      <c r="AM110" s="888"/>
      <c r="AN110" s="888"/>
      <c r="AO110" s="889"/>
      <c r="AP110" s="891">
        <v>18.2</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9432952</v>
      </c>
      <c r="BR110" s="925"/>
      <c r="BS110" s="925"/>
      <c r="BT110" s="925"/>
      <c r="BU110" s="925"/>
      <c r="BV110" s="925">
        <v>9858228</v>
      </c>
      <c r="BW110" s="925"/>
      <c r="BX110" s="925"/>
      <c r="BY110" s="925"/>
      <c r="BZ110" s="925"/>
      <c r="CA110" s="925">
        <v>10710730</v>
      </c>
      <c r="CB110" s="925"/>
      <c r="CC110" s="925"/>
      <c r="CD110" s="925"/>
      <c r="CE110" s="925"/>
      <c r="CF110" s="939">
        <v>178.8</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4635930</v>
      </c>
      <c r="BR112" s="918"/>
      <c r="BS112" s="918"/>
      <c r="BT112" s="918"/>
      <c r="BU112" s="918"/>
      <c r="BV112" s="918">
        <v>4125005</v>
      </c>
      <c r="BW112" s="918"/>
      <c r="BX112" s="918"/>
      <c r="BY112" s="918"/>
      <c r="BZ112" s="918"/>
      <c r="CA112" s="918">
        <v>3864721</v>
      </c>
      <c r="CB112" s="918"/>
      <c r="CC112" s="918"/>
      <c r="CD112" s="918"/>
      <c r="CE112" s="918"/>
      <c r="CF112" s="912">
        <v>64.5</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331611</v>
      </c>
      <c r="AB113" s="932"/>
      <c r="AC113" s="932"/>
      <c r="AD113" s="932"/>
      <c r="AE113" s="933"/>
      <c r="AF113" s="934">
        <v>201556</v>
      </c>
      <c r="AG113" s="932"/>
      <c r="AH113" s="932"/>
      <c r="AI113" s="932"/>
      <c r="AJ113" s="933"/>
      <c r="AK113" s="934">
        <v>232137</v>
      </c>
      <c r="AL113" s="932"/>
      <c r="AM113" s="932"/>
      <c r="AN113" s="932"/>
      <c r="AO113" s="933"/>
      <c r="AP113" s="935">
        <v>3.9</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1394697</v>
      </c>
      <c r="BR113" s="918"/>
      <c r="BS113" s="918"/>
      <c r="BT113" s="918"/>
      <c r="BU113" s="918"/>
      <c r="BV113" s="918">
        <v>1241357</v>
      </c>
      <c r="BW113" s="918"/>
      <c r="BX113" s="918"/>
      <c r="BY113" s="918"/>
      <c r="BZ113" s="918"/>
      <c r="CA113" s="918">
        <v>1088626</v>
      </c>
      <c r="CB113" s="918"/>
      <c r="CC113" s="918"/>
      <c r="CD113" s="918"/>
      <c r="CE113" s="918"/>
      <c r="CF113" s="912">
        <v>18.2</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174758</v>
      </c>
      <c r="AB114" s="957"/>
      <c r="AC114" s="957"/>
      <c r="AD114" s="957"/>
      <c r="AE114" s="958"/>
      <c r="AF114" s="959">
        <v>175180</v>
      </c>
      <c r="AG114" s="957"/>
      <c r="AH114" s="957"/>
      <c r="AI114" s="957"/>
      <c r="AJ114" s="958"/>
      <c r="AK114" s="959">
        <v>174758</v>
      </c>
      <c r="AL114" s="957"/>
      <c r="AM114" s="957"/>
      <c r="AN114" s="957"/>
      <c r="AO114" s="958"/>
      <c r="AP114" s="960">
        <v>2.9</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3213105</v>
      </c>
      <c r="BR114" s="918"/>
      <c r="BS114" s="918"/>
      <c r="BT114" s="918"/>
      <c r="BU114" s="918"/>
      <c r="BV114" s="918">
        <v>3113776</v>
      </c>
      <c r="BW114" s="918"/>
      <c r="BX114" s="918"/>
      <c r="BY114" s="918"/>
      <c r="BZ114" s="918"/>
      <c r="CA114" s="918">
        <v>3106340</v>
      </c>
      <c r="CB114" s="918"/>
      <c r="CC114" s="918"/>
      <c r="CD114" s="918"/>
      <c r="CE114" s="918"/>
      <c r="CF114" s="912">
        <v>51.9</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840</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109</v>
      </c>
      <c r="AB116" s="957"/>
      <c r="AC116" s="957"/>
      <c r="AD116" s="957"/>
      <c r="AE116" s="958"/>
      <c r="AF116" s="959">
        <v>310</v>
      </c>
      <c r="AG116" s="957"/>
      <c r="AH116" s="957"/>
      <c r="AI116" s="957"/>
      <c r="AJ116" s="958"/>
      <c r="AK116" s="959">
        <v>43</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1592018</v>
      </c>
      <c r="AB117" s="964"/>
      <c r="AC117" s="964"/>
      <c r="AD117" s="964"/>
      <c r="AE117" s="965"/>
      <c r="AF117" s="963">
        <v>1449715</v>
      </c>
      <c r="AG117" s="964"/>
      <c r="AH117" s="964"/>
      <c r="AI117" s="964"/>
      <c r="AJ117" s="965"/>
      <c r="AK117" s="963">
        <v>1500061</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285</v>
      </c>
      <c r="AG118" s="881"/>
      <c r="AH118" s="881"/>
      <c r="AI118" s="881"/>
      <c r="AJ118" s="882"/>
      <c r="AK118" s="880" t="s">
        <v>284</v>
      </c>
      <c r="AL118" s="881"/>
      <c r="AM118" s="881"/>
      <c r="AN118" s="881"/>
      <c r="AO118" s="882"/>
      <c r="AP118" s="988" t="s">
        <v>404</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432</v>
      </c>
      <c r="BP118" s="992"/>
      <c r="BQ118" s="983">
        <v>18677524</v>
      </c>
      <c r="BR118" s="984"/>
      <c r="BS118" s="984"/>
      <c r="BT118" s="984"/>
      <c r="BU118" s="984"/>
      <c r="BV118" s="984">
        <v>18338366</v>
      </c>
      <c r="BW118" s="984"/>
      <c r="BX118" s="984"/>
      <c r="BY118" s="984"/>
      <c r="BZ118" s="984"/>
      <c r="CA118" s="984">
        <v>18770417</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2434276</v>
      </c>
      <c r="BR119" s="925"/>
      <c r="BS119" s="925"/>
      <c r="BT119" s="925"/>
      <c r="BU119" s="925"/>
      <c r="BV119" s="925">
        <v>2329581</v>
      </c>
      <c r="BW119" s="925"/>
      <c r="BX119" s="925"/>
      <c r="BY119" s="925"/>
      <c r="BZ119" s="925"/>
      <c r="CA119" s="925">
        <v>2313994</v>
      </c>
      <c r="CB119" s="925"/>
      <c r="CC119" s="925"/>
      <c r="CD119" s="925"/>
      <c r="CE119" s="925"/>
      <c r="CF119" s="939">
        <v>38.6</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1260023</v>
      </c>
      <c r="BR120" s="918"/>
      <c r="BS120" s="918"/>
      <c r="BT120" s="918"/>
      <c r="BU120" s="918"/>
      <c r="BV120" s="918">
        <v>1222268</v>
      </c>
      <c r="BW120" s="918"/>
      <c r="BX120" s="918"/>
      <c r="BY120" s="918"/>
      <c r="BZ120" s="918"/>
      <c r="CA120" s="918">
        <v>1357647</v>
      </c>
      <c r="CB120" s="918"/>
      <c r="CC120" s="918"/>
      <c r="CD120" s="918"/>
      <c r="CE120" s="918"/>
      <c r="CF120" s="912">
        <v>22.7</v>
      </c>
      <c r="CG120" s="913"/>
      <c r="CH120" s="913"/>
      <c r="CI120" s="913"/>
      <c r="CJ120" s="913"/>
      <c r="CK120" s="1011" t="s">
        <v>438</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3142338</v>
      </c>
      <c r="DH120" s="925"/>
      <c r="DI120" s="925"/>
      <c r="DJ120" s="925"/>
      <c r="DK120" s="925"/>
      <c r="DL120" s="925">
        <v>2487583</v>
      </c>
      <c r="DM120" s="925"/>
      <c r="DN120" s="925"/>
      <c r="DO120" s="925"/>
      <c r="DP120" s="925"/>
      <c r="DQ120" s="925">
        <v>2165317</v>
      </c>
      <c r="DR120" s="925"/>
      <c r="DS120" s="925"/>
      <c r="DT120" s="925"/>
      <c r="DU120" s="925"/>
      <c r="DV120" s="926">
        <v>36.1</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10607439</v>
      </c>
      <c r="BR121" s="984"/>
      <c r="BS121" s="984"/>
      <c r="BT121" s="984"/>
      <c r="BU121" s="984"/>
      <c r="BV121" s="984">
        <v>11071880</v>
      </c>
      <c r="BW121" s="984"/>
      <c r="BX121" s="984"/>
      <c r="BY121" s="984"/>
      <c r="BZ121" s="984"/>
      <c r="CA121" s="984">
        <v>11398656</v>
      </c>
      <c r="CB121" s="984"/>
      <c r="CC121" s="984"/>
      <c r="CD121" s="984"/>
      <c r="CE121" s="984"/>
      <c r="CF121" s="1022">
        <v>190.3</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1271108</v>
      </c>
      <c r="DH121" s="918"/>
      <c r="DI121" s="918"/>
      <c r="DJ121" s="918"/>
      <c r="DK121" s="918"/>
      <c r="DL121" s="918">
        <v>1324699</v>
      </c>
      <c r="DM121" s="918"/>
      <c r="DN121" s="918"/>
      <c r="DO121" s="918"/>
      <c r="DP121" s="918"/>
      <c r="DQ121" s="918">
        <v>1375023</v>
      </c>
      <c r="DR121" s="918"/>
      <c r="DS121" s="918"/>
      <c r="DT121" s="918"/>
      <c r="DU121" s="918"/>
      <c r="DV121" s="919">
        <v>23</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14301738</v>
      </c>
      <c r="BR122" s="1033"/>
      <c r="BS122" s="1033"/>
      <c r="BT122" s="1033"/>
      <c r="BU122" s="1033"/>
      <c r="BV122" s="1033">
        <v>14623729</v>
      </c>
      <c r="BW122" s="1033"/>
      <c r="BX122" s="1033"/>
      <c r="BY122" s="1033"/>
      <c r="BZ122" s="1033"/>
      <c r="CA122" s="1033">
        <v>15070297</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117487</v>
      </c>
      <c r="DH122" s="918"/>
      <c r="DI122" s="918"/>
      <c r="DJ122" s="918"/>
      <c r="DK122" s="918"/>
      <c r="DL122" s="918">
        <v>149654</v>
      </c>
      <c r="DM122" s="918"/>
      <c r="DN122" s="918"/>
      <c r="DO122" s="918"/>
      <c r="DP122" s="918"/>
      <c r="DQ122" s="918">
        <v>238386</v>
      </c>
      <c r="DR122" s="918"/>
      <c r="DS122" s="918"/>
      <c r="DT122" s="918"/>
      <c r="DU122" s="918"/>
      <c r="DV122" s="919">
        <v>4</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72.599999999999994</v>
      </c>
      <c r="BR123" s="1025"/>
      <c r="BS123" s="1025"/>
      <c r="BT123" s="1025"/>
      <c r="BU123" s="1025"/>
      <c r="BV123" s="1025">
        <v>62.3</v>
      </c>
      <c r="BW123" s="1025"/>
      <c r="BX123" s="1025"/>
      <c r="BY123" s="1025"/>
      <c r="BZ123" s="1025"/>
      <c r="CA123" s="1025">
        <v>61.7</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v>104997</v>
      </c>
      <c r="DH123" s="957"/>
      <c r="DI123" s="957"/>
      <c r="DJ123" s="957"/>
      <c r="DK123" s="958"/>
      <c r="DL123" s="959">
        <v>163069</v>
      </c>
      <c r="DM123" s="957"/>
      <c r="DN123" s="957"/>
      <c r="DO123" s="957"/>
      <c r="DP123" s="958"/>
      <c r="DQ123" s="959">
        <v>85995</v>
      </c>
      <c r="DR123" s="957"/>
      <c r="DS123" s="957"/>
      <c r="DT123" s="957"/>
      <c r="DU123" s="958"/>
      <c r="DV123" s="960">
        <v>1.4</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14.1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840</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161032</v>
      </c>
      <c r="AB128" s="1088"/>
      <c r="AC128" s="1088"/>
      <c r="AD128" s="1088"/>
      <c r="AE128" s="1089"/>
      <c r="AF128" s="1090">
        <v>149150</v>
      </c>
      <c r="AG128" s="1088"/>
      <c r="AH128" s="1088"/>
      <c r="AI128" s="1088"/>
      <c r="AJ128" s="1089"/>
      <c r="AK128" s="1090">
        <v>136186</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19.100000000000001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6916580</v>
      </c>
      <c r="AB129" s="957"/>
      <c r="AC129" s="957"/>
      <c r="AD129" s="957"/>
      <c r="AE129" s="958"/>
      <c r="AF129" s="959">
        <v>6795025</v>
      </c>
      <c r="AG129" s="957"/>
      <c r="AH129" s="957"/>
      <c r="AI129" s="957"/>
      <c r="AJ129" s="958"/>
      <c r="AK129" s="959">
        <v>6851674</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8.3000000000000007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896844</v>
      </c>
      <c r="AB130" s="957"/>
      <c r="AC130" s="957"/>
      <c r="AD130" s="957"/>
      <c r="AE130" s="958"/>
      <c r="AF130" s="959">
        <v>837489</v>
      </c>
      <c r="AG130" s="957"/>
      <c r="AH130" s="957"/>
      <c r="AI130" s="957"/>
      <c r="AJ130" s="958"/>
      <c r="AK130" s="959">
        <v>861071</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61.7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6019736</v>
      </c>
      <c r="AB131" s="996"/>
      <c r="AC131" s="996"/>
      <c r="AD131" s="996"/>
      <c r="AE131" s="997"/>
      <c r="AF131" s="998">
        <v>5957536</v>
      </c>
      <c r="AG131" s="996"/>
      <c r="AH131" s="996"/>
      <c r="AI131" s="996"/>
      <c r="AJ131" s="997"/>
      <c r="AK131" s="998">
        <v>5990603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8.8731798210000008</v>
      </c>
      <c r="AB132" s="1102"/>
      <c r="AC132" s="1102"/>
      <c r="AD132" s="1102"/>
      <c r="AE132" s="1103"/>
      <c r="AF132" s="1104">
        <v>7.7729450560000002</v>
      </c>
      <c r="AG132" s="1102"/>
      <c r="AH132" s="1102"/>
      <c r="AI132" s="1102"/>
      <c r="AJ132" s="1103"/>
      <c r="AK132" s="1104">
        <v>8.3932118350000007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10.7</v>
      </c>
      <c r="AB133" s="1109"/>
      <c r="AC133" s="1109"/>
      <c r="AD133" s="1109"/>
      <c r="AE133" s="1110"/>
      <c r="AF133" s="1108">
        <v>9</v>
      </c>
      <c r="AG133" s="1109"/>
      <c r="AH133" s="1109"/>
      <c r="AI133" s="1109"/>
      <c r="AJ133" s="1110"/>
      <c r="AK133" s="1108">
        <v>8.3000000000000007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2284734</v>
      </c>
      <c r="L9" s="264">
        <v>90316</v>
      </c>
      <c r="M9" s="265">
        <v>83170</v>
      </c>
      <c r="N9" s="266">
        <v>8.6</v>
      </c>
    </row>
    <row r="10" spans="1:16">
      <c r="A10" s="248"/>
      <c r="B10" s="244"/>
      <c r="C10" s="244"/>
      <c r="D10" s="244"/>
      <c r="E10" s="244"/>
      <c r="F10" s="244"/>
      <c r="G10" s="1117" t="s">
        <v>474</v>
      </c>
      <c r="H10" s="1118"/>
      <c r="I10" s="1118"/>
      <c r="J10" s="1119"/>
      <c r="K10" s="267">
        <v>245711</v>
      </c>
      <c r="L10" s="268">
        <v>9713</v>
      </c>
      <c r="M10" s="269">
        <v>7053</v>
      </c>
      <c r="N10" s="270">
        <v>37.700000000000003</v>
      </c>
    </row>
    <row r="11" spans="1:16" ht="13.5" customHeight="1">
      <c r="A11" s="248"/>
      <c r="B11" s="244"/>
      <c r="C11" s="244"/>
      <c r="D11" s="244"/>
      <c r="E11" s="244"/>
      <c r="F11" s="244"/>
      <c r="G11" s="1117" t="s">
        <v>475</v>
      </c>
      <c r="H11" s="1118"/>
      <c r="I11" s="1118"/>
      <c r="J11" s="1119"/>
      <c r="K11" s="267">
        <v>67692</v>
      </c>
      <c r="L11" s="268">
        <v>2676</v>
      </c>
      <c r="M11" s="269">
        <v>8860</v>
      </c>
      <c r="N11" s="270">
        <v>-69.8</v>
      </c>
    </row>
    <row r="12" spans="1:16" ht="13.5" customHeight="1">
      <c r="A12" s="248"/>
      <c r="B12" s="244"/>
      <c r="C12" s="244"/>
      <c r="D12" s="244"/>
      <c r="E12" s="244"/>
      <c r="F12" s="244"/>
      <c r="G12" s="1117" t="s">
        <v>476</v>
      </c>
      <c r="H12" s="1118"/>
      <c r="I12" s="1118"/>
      <c r="J12" s="1119"/>
      <c r="K12" s="267" t="s">
        <v>477</v>
      </c>
      <c r="L12" s="268" t="s">
        <v>477</v>
      </c>
      <c r="M12" s="269">
        <v>837</v>
      </c>
      <c r="N12" s="270" t="s">
        <v>477</v>
      </c>
    </row>
    <row r="13" spans="1:16" ht="13.5" customHeight="1">
      <c r="A13" s="248"/>
      <c r="B13" s="244"/>
      <c r="C13" s="244"/>
      <c r="D13" s="244"/>
      <c r="E13" s="244"/>
      <c r="F13" s="244"/>
      <c r="G13" s="1117" t="s">
        <v>478</v>
      </c>
      <c r="H13" s="1118"/>
      <c r="I13" s="1118"/>
      <c r="J13" s="1119"/>
      <c r="K13" s="267" t="s">
        <v>477</v>
      </c>
      <c r="L13" s="268" t="s">
        <v>477</v>
      </c>
      <c r="M13" s="269">
        <v>4</v>
      </c>
      <c r="N13" s="270" t="s">
        <v>477</v>
      </c>
    </row>
    <row r="14" spans="1:16" ht="13.5" customHeight="1">
      <c r="A14" s="248"/>
      <c r="B14" s="244"/>
      <c r="C14" s="244"/>
      <c r="D14" s="244"/>
      <c r="E14" s="244"/>
      <c r="F14" s="244"/>
      <c r="G14" s="1117" t="s">
        <v>479</v>
      </c>
      <c r="H14" s="1118"/>
      <c r="I14" s="1118"/>
      <c r="J14" s="1119"/>
      <c r="K14" s="267">
        <v>96447</v>
      </c>
      <c r="L14" s="268">
        <v>3813</v>
      </c>
      <c r="M14" s="269">
        <v>3453</v>
      </c>
      <c r="N14" s="270">
        <v>10.4</v>
      </c>
    </row>
    <row r="15" spans="1:16" ht="13.5" customHeight="1">
      <c r="A15" s="248"/>
      <c r="B15" s="244"/>
      <c r="C15" s="244"/>
      <c r="D15" s="244"/>
      <c r="E15" s="244"/>
      <c r="F15" s="244"/>
      <c r="G15" s="1117" t="s">
        <v>480</v>
      </c>
      <c r="H15" s="1118"/>
      <c r="I15" s="1118"/>
      <c r="J15" s="1119"/>
      <c r="K15" s="267">
        <v>34345</v>
      </c>
      <c r="L15" s="268">
        <v>1358</v>
      </c>
      <c r="M15" s="269">
        <v>1923</v>
      </c>
      <c r="N15" s="270">
        <v>-29.4</v>
      </c>
    </row>
    <row r="16" spans="1:16">
      <c r="A16" s="248"/>
      <c r="B16" s="244"/>
      <c r="C16" s="244"/>
      <c r="D16" s="244"/>
      <c r="E16" s="244"/>
      <c r="F16" s="244"/>
      <c r="G16" s="1120" t="s">
        <v>481</v>
      </c>
      <c r="H16" s="1121"/>
      <c r="I16" s="1121"/>
      <c r="J16" s="1122"/>
      <c r="K16" s="268">
        <v>-243314</v>
      </c>
      <c r="L16" s="268">
        <v>-9618</v>
      </c>
      <c r="M16" s="269">
        <v>-10272</v>
      </c>
      <c r="N16" s="270">
        <v>-6.4</v>
      </c>
    </row>
    <row r="17" spans="1:16">
      <c r="A17" s="248"/>
      <c r="B17" s="244"/>
      <c r="C17" s="244"/>
      <c r="D17" s="244"/>
      <c r="E17" s="244"/>
      <c r="F17" s="244"/>
      <c r="G17" s="1120" t="s">
        <v>169</v>
      </c>
      <c r="H17" s="1121"/>
      <c r="I17" s="1121"/>
      <c r="J17" s="1122"/>
      <c r="K17" s="268">
        <v>2485615</v>
      </c>
      <c r="L17" s="268">
        <v>98257</v>
      </c>
      <c r="M17" s="269">
        <v>95028</v>
      </c>
      <c r="N17" s="270">
        <v>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10.91</v>
      </c>
      <c r="L21" s="281">
        <v>9.36</v>
      </c>
      <c r="M21" s="282">
        <v>1.55</v>
      </c>
      <c r="N21" s="249"/>
      <c r="O21" s="283"/>
      <c r="P21" s="279"/>
    </row>
    <row r="22" spans="1:16" s="284" customFormat="1">
      <c r="A22" s="279"/>
      <c r="B22" s="249"/>
      <c r="C22" s="249"/>
      <c r="D22" s="249"/>
      <c r="E22" s="249"/>
      <c r="F22" s="249"/>
      <c r="G22" s="1112" t="s">
        <v>487</v>
      </c>
      <c r="H22" s="1113"/>
      <c r="I22" s="1113"/>
      <c r="J22" s="1114"/>
      <c r="K22" s="285">
        <v>96.5</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1093123</v>
      </c>
      <c r="L32" s="294">
        <v>43212</v>
      </c>
      <c r="M32" s="295">
        <v>65071</v>
      </c>
      <c r="N32" s="296">
        <v>-33.6</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23</v>
      </c>
      <c r="N34" s="296" t="s">
        <v>477</v>
      </c>
    </row>
    <row r="35" spans="1:16" ht="27" customHeight="1">
      <c r="A35" s="248"/>
      <c r="B35" s="244"/>
      <c r="C35" s="244"/>
      <c r="D35" s="244"/>
      <c r="E35" s="244"/>
      <c r="F35" s="244"/>
      <c r="G35" s="1128" t="s">
        <v>494</v>
      </c>
      <c r="H35" s="1129"/>
      <c r="I35" s="1129"/>
      <c r="J35" s="1130"/>
      <c r="K35" s="294">
        <v>232137</v>
      </c>
      <c r="L35" s="294">
        <v>9176</v>
      </c>
      <c r="M35" s="295">
        <v>17560</v>
      </c>
      <c r="N35" s="296">
        <v>-47.7</v>
      </c>
    </row>
    <row r="36" spans="1:16" ht="27" customHeight="1">
      <c r="A36" s="248"/>
      <c r="B36" s="244"/>
      <c r="C36" s="244"/>
      <c r="D36" s="244"/>
      <c r="E36" s="244"/>
      <c r="F36" s="244"/>
      <c r="G36" s="1128" t="s">
        <v>495</v>
      </c>
      <c r="H36" s="1129"/>
      <c r="I36" s="1129"/>
      <c r="J36" s="1130"/>
      <c r="K36" s="294">
        <v>174758</v>
      </c>
      <c r="L36" s="294">
        <v>6908</v>
      </c>
      <c r="M36" s="295">
        <v>3274</v>
      </c>
      <c r="N36" s="296">
        <v>111</v>
      </c>
    </row>
    <row r="37" spans="1:16" ht="13.5" customHeight="1">
      <c r="A37" s="248"/>
      <c r="B37" s="244"/>
      <c r="C37" s="244"/>
      <c r="D37" s="244"/>
      <c r="E37" s="244"/>
      <c r="F37" s="244"/>
      <c r="G37" s="1128" t="s">
        <v>496</v>
      </c>
      <c r="H37" s="1129"/>
      <c r="I37" s="1129"/>
      <c r="J37" s="1130"/>
      <c r="K37" s="294" t="s">
        <v>477</v>
      </c>
      <c r="L37" s="294" t="s">
        <v>477</v>
      </c>
      <c r="M37" s="295">
        <v>1387</v>
      </c>
      <c r="N37" s="296" t="s">
        <v>477</v>
      </c>
    </row>
    <row r="38" spans="1:16" ht="27" customHeight="1">
      <c r="A38" s="248"/>
      <c r="B38" s="244"/>
      <c r="C38" s="244"/>
      <c r="D38" s="244"/>
      <c r="E38" s="244"/>
      <c r="F38" s="244"/>
      <c r="G38" s="1131" t="s">
        <v>497</v>
      </c>
      <c r="H38" s="1132"/>
      <c r="I38" s="1132"/>
      <c r="J38" s="1133"/>
      <c r="K38" s="297">
        <v>43</v>
      </c>
      <c r="L38" s="297">
        <v>2</v>
      </c>
      <c r="M38" s="298">
        <v>7</v>
      </c>
      <c r="N38" s="299">
        <v>-71.400000000000006</v>
      </c>
      <c r="O38" s="293"/>
    </row>
    <row r="39" spans="1:16">
      <c r="A39" s="248"/>
      <c r="B39" s="244"/>
      <c r="C39" s="244"/>
      <c r="D39" s="244"/>
      <c r="E39" s="244"/>
      <c r="F39" s="244"/>
      <c r="G39" s="1131" t="s">
        <v>498</v>
      </c>
      <c r="H39" s="1132"/>
      <c r="I39" s="1132"/>
      <c r="J39" s="1133"/>
      <c r="K39" s="300">
        <v>-136186</v>
      </c>
      <c r="L39" s="300">
        <v>-5383</v>
      </c>
      <c r="M39" s="301">
        <v>-4282</v>
      </c>
      <c r="N39" s="302">
        <v>25.7</v>
      </c>
      <c r="O39" s="293"/>
    </row>
    <row r="40" spans="1:16" ht="27" customHeight="1">
      <c r="A40" s="248"/>
      <c r="B40" s="244"/>
      <c r="C40" s="244"/>
      <c r="D40" s="244"/>
      <c r="E40" s="244"/>
      <c r="F40" s="244"/>
      <c r="G40" s="1128" t="s">
        <v>499</v>
      </c>
      <c r="H40" s="1129"/>
      <c r="I40" s="1129"/>
      <c r="J40" s="1130"/>
      <c r="K40" s="300">
        <v>-861071</v>
      </c>
      <c r="L40" s="300">
        <v>-34038</v>
      </c>
      <c r="M40" s="301">
        <v>-54179</v>
      </c>
      <c r="N40" s="302">
        <v>-37.200000000000003</v>
      </c>
      <c r="O40" s="293"/>
    </row>
    <row r="41" spans="1:16">
      <c r="A41" s="248"/>
      <c r="B41" s="244"/>
      <c r="C41" s="244"/>
      <c r="D41" s="244"/>
      <c r="E41" s="244"/>
      <c r="F41" s="244"/>
      <c r="G41" s="1134" t="s">
        <v>279</v>
      </c>
      <c r="H41" s="1135"/>
      <c r="I41" s="1135"/>
      <c r="J41" s="1136"/>
      <c r="K41" s="294">
        <v>502804</v>
      </c>
      <c r="L41" s="300">
        <v>19876</v>
      </c>
      <c r="M41" s="301">
        <v>28861</v>
      </c>
      <c r="N41" s="302">
        <v>-31.1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1734135</v>
      </c>
      <c r="J51" s="320">
        <v>66214</v>
      </c>
      <c r="K51" s="321">
        <v>23.5</v>
      </c>
      <c r="L51" s="322">
        <v>79008</v>
      </c>
      <c r="M51" s="323">
        <v>36.6</v>
      </c>
      <c r="N51" s="324">
        <v>-13.1</v>
      </c>
    </row>
    <row r="52" spans="1:14">
      <c r="A52" s="248"/>
      <c r="B52" s="244"/>
      <c r="C52" s="244"/>
      <c r="D52" s="244"/>
      <c r="E52" s="244"/>
      <c r="F52" s="244"/>
      <c r="G52" s="325"/>
      <c r="H52" s="326" t="s">
        <v>510</v>
      </c>
      <c r="I52" s="327">
        <v>1041589</v>
      </c>
      <c r="J52" s="328">
        <v>39770</v>
      </c>
      <c r="K52" s="329">
        <v>34.5</v>
      </c>
      <c r="L52" s="330">
        <v>46014</v>
      </c>
      <c r="M52" s="331">
        <v>37.5</v>
      </c>
      <c r="N52" s="332">
        <v>-3</v>
      </c>
    </row>
    <row r="53" spans="1:14">
      <c r="A53" s="248"/>
      <c r="B53" s="244"/>
      <c r="C53" s="244"/>
      <c r="D53" s="244"/>
      <c r="E53" s="244"/>
      <c r="F53" s="244"/>
      <c r="G53" s="310" t="s">
        <v>511</v>
      </c>
      <c r="H53" s="311"/>
      <c r="I53" s="319">
        <v>1835585</v>
      </c>
      <c r="J53" s="320">
        <v>70861</v>
      </c>
      <c r="K53" s="321">
        <v>7</v>
      </c>
      <c r="L53" s="322">
        <v>86381</v>
      </c>
      <c r="M53" s="323">
        <v>9.3000000000000007</v>
      </c>
      <c r="N53" s="324">
        <v>-2.2999999999999998</v>
      </c>
    </row>
    <row r="54" spans="1:14">
      <c r="A54" s="248"/>
      <c r="B54" s="244"/>
      <c r="C54" s="244"/>
      <c r="D54" s="244"/>
      <c r="E54" s="244"/>
      <c r="F54" s="244"/>
      <c r="G54" s="325"/>
      <c r="H54" s="326" t="s">
        <v>510</v>
      </c>
      <c r="I54" s="327">
        <v>663964</v>
      </c>
      <c r="J54" s="328">
        <v>25632</v>
      </c>
      <c r="K54" s="329">
        <v>-35.5</v>
      </c>
      <c r="L54" s="330">
        <v>41242</v>
      </c>
      <c r="M54" s="331">
        <v>-10.4</v>
      </c>
      <c r="N54" s="332">
        <v>-25.1</v>
      </c>
    </row>
    <row r="55" spans="1:14">
      <c r="A55" s="248"/>
      <c r="B55" s="244"/>
      <c r="C55" s="244"/>
      <c r="D55" s="244"/>
      <c r="E55" s="244"/>
      <c r="F55" s="244"/>
      <c r="G55" s="310" t="s">
        <v>512</v>
      </c>
      <c r="H55" s="311"/>
      <c r="I55" s="319">
        <v>1716537</v>
      </c>
      <c r="J55" s="320">
        <v>66974</v>
      </c>
      <c r="K55" s="321">
        <v>-5.5</v>
      </c>
      <c r="L55" s="322">
        <v>67201</v>
      </c>
      <c r="M55" s="323">
        <v>-22.2</v>
      </c>
      <c r="N55" s="324">
        <v>16.7</v>
      </c>
    </row>
    <row r="56" spans="1:14">
      <c r="A56" s="248"/>
      <c r="B56" s="244"/>
      <c r="C56" s="244"/>
      <c r="D56" s="244"/>
      <c r="E56" s="244"/>
      <c r="F56" s="244"/>
      <c r="G56" s="325"/>
      <c r="H56" s="326" t="s">
        <v>510</v>
      </c>
      <c r="I56" s="327">
        <v>691196</v>
      </c>
      <c r="J56" s="328">
        <v>26968</v>
      </c>
      <c r="K56" s="329">
        <v>5.2</v>
      </c>
      <c r="L56" s="330">
        <v>35210</v>
      </c>
      <c r="M56" s="331">
        <v>-14.6</v>
      </c>
      <c r="N56" s="332">
        <v>19.8</v>
      </c>
    </row>
    <row r="57" spans="1:14">
      <c r="A57" s="248"/>
      <c r="B57" s="244"/>
      <c r="C57" s="244"/>
      <c r="D57" s="244"/>
      <c r="E57" s="244"/>
      <c r="F57" s="244"/>
      <c r="G57" s="310" t="s">
        <v>513</v>
      </c>
      <c r="H57" s="311"/>
      <c r="I57" s="319">
        <v>2017855</v>
      </c>
      <c r="J57" s="320">
        <v>79035</v>
      </c>
      <c r="K57" s="321">
        <v>18</v>
      </c>
      <c r="L57" s="322">
        <v>75709</v>
      </c>
      <c r="M57" s="323">
        <v>12.7</v>
      </c>
      <c r="N57" s="324">
        <v>5.3</v>
      </c>
    </row>
    <row r="58" spans="1:14">
      <c r="A58" s="248"/>
      <c r="B58" s="244"/>
      <c r="C58" s="244"/>
      <c r="D58" s="244"/>
      <c r="E58" s="244"/>
      <c r="F58" s="244"/>
      <c r="G58" s="325"/>
      <c r="H58" s="326" t="s">
        <v>510</v>
      </c>
      <c r="I58" s="327">
        <v>959548</v>
      </c>
      <c r="J58" s="328">
        <v>37584</v>
      </c>
      <c r="K58" s="329">
        <v>39.4</v>
      </c>
      <c r="L58" s="330">
        <v>35212</v>
      </c>
      <c r="M58" s="331">
        <v>0</v>
      </c>
      <c r="N58" s="332">
        <v>39.4</v>
      </c>
    </row>
    <row r="59" spans="1:14">
      <c r="A59" s="248"/>
      <c r="B59" s="244"/>
      <c r="C59" s="244"/>
      <c r="D59" s="244"/>
      <c r="E59" s="244"/>
      <c r="F59" s="244"/>
      <c r="G59" s="310" t="s">
        <v>514</v>
      </c>
      <c r="H59" s="311"/>
      <c r="I59" s="319">
        <v>2947630</v>
      </c>
      <c r="J59" s="320">
        <v>116521</v>
      </c>
      <c r="K59" s="321">
        <v>47.4</v>
      </c>
      <c r="L59" s="322">
        <v>90961</v>
      </c>
      <c r="M59" s="323">
        <v>20.100000000000001</v>
      </c>
      <c r="N59" s="324">
        <v>27.3</v>
      </c>
    </row>
    <row r="60" spans="1:14">
      <c r="A60" s="248"/>
      <c r="B60" s="244"/>
      <c r="C60" s="244"/>
      <c r="D60" s="244"/>
      <c r="E60" s="244"/>
      <c r="F60" s="244"/>
      <c r="G60" s="325"/>
      <c r="H60" s="326" t="s">
        <v>510</v>
      </c>
      <c r="I60" s="333">
        <v>1041391</v>
      </c>
      <c r="J60" s="328">
        <v>41167</v>
      </c>
      <c r="K60" s="329">
        <v>9.5</v>
      </c>
      <c r="L60" s="330">
        <v>37720</v>
      </c>
      <c r="M60" s="331">
        <v>7.1</v>
      </c>
      <c r="N60" s="332">
        <v>2.4</v>
      </c>
    </row>
    <row r="61" spans="1:14">
      <c r="A61" s="248"/>
      <c r="B61" s="244"/>
      <c r="C61" s="244"/>
      <c r="D61" s="244"/>
      <c r="E61" s="244"/>
      <c r="F61" s="244"/>
      <c r="G61" s="310" t="s">
        <v>515</v>
      </c>
      <c r="H61" s="334"/>
      <c r="I61" s="335">
        <v>2050348</v>
      </c>
      <c r="J61" s="336">
        <v>79921</v>
      </c>
      <c r="K61" s="337">
        <v>18.100000000000001</v>
      </c>
      <c r="L61" s="338">
        <v>79852</v>
      </c>
      <c r="M61" s="339">
        <v>11.3</v>
      </c>
      <c r="N61" s="324">
        <v>6.8</v>
      </c>
    </row>
    <row r="62" spans="1:14">
      <c r="A62" s="248"/>
      <c r="B62" s="244"/>
      <c r="C62" s="244"/>
      <c r="D62" s="244"/>
      <c r="E62" s="244"/>
      <c r="F62" s="244"/>
      <c r="G62" s="325"/>
      <c r="H62" s="326" t="s">
        <v>510</v>
      </c>
      <c r="I62" s="327">
        <v>879538</v>
      </c>
      <c r="J62" s="328">
        <v>34224</v>
      </c>
      <c r="K62" s="329">
        <v>10.6</v>
      </c>
      <c r="L62" s="330">
        <v>39080</v>
      </c>
      <c r="M62" s="331">
        <v>3.9</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20.190000000000001</v>
      </c>
      <c r="G47" s="12">
        <v>24.64</v>
      </c>
      <c r="H47" s="12">
        <v>21.59</v>
      </c>
      <c r="I47" s="12">
        <v>20.55</v>
      </c>
      <c r="J47" s="13">
        <v>25.45</v>
      </c>
    </row>
    <row r="48" spans="2:10" ht="57.75" customHeight="1">
      <c r="B48" s="14"/>
      <c r="C48" s="1139" t="s">
        <v>4</v>
      </c>
      <c r="D48" s="1139"/>
      <c r="E48" s="1140"/>
      <c r="F48" s="15">
        <v>2.83</v>
      </c>
      <c r="G48" s="16">
        <v>4.53</v>
      </c>
      <c r="H48" s="16">
        <v>3.19</v>
      </c>
      <c r="I48" s="16">
        <v>4.42</v>
      </c>
      <c r="J48" s="17">
        <v>5.55</v>
      </c>
    </row>
    <row r="49" spans="2:10" ht="57.75" customHeight="1" thickBot="1">
      <c r="B49" s="18"/>
      <c r="C49" s="1141" t="s">
        <v>5</v>
      </c>
      <c r="D49" s="1141"/>
      <c r="E49" s="1142"/>
      <c r="F49" s="19">
        <v>0.73</v>
      </c>
      <c r="G49" s="20">
        <v>6.31</v>
      </c>
      <c r="H49" s="20" t="s">
        <v>522</v>
      </c>
      <c r="I49" s="20" t="s">
        <v>523</v>
      </c>
      <c r="J49" s="21">
        <v>6.24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10.5</v>
      </c>
      <c r="G34" s="33">
        <v>10.09</v>
      </c>
      <c r="H34" s="33">
        <v>10.24</v>
      </c>
      <c r="I34" s="33">
        <v>10.89</v>
      </c>
      <c r="J34" s="34">
        <v>11.67</v>
      </c>
      <c r="K34" s="22"/>
      <c r="L34" s="22"/>
      <c r="M34" s="22"/>
      <c r="N34" s="22"/>
      <c r="O34" s="22"/>
      <c r="P34" s="22"/>
    </row>
    <row r="35" spans="1:16" ht="39" customHeight="1">
      <c r="A35" s="22"/>
      <c r="B35" s="35"/>
      <c r="C35" s="1143" t="s">
        <v>525</v>
      </c>
      <c r="D35" s="1144"/>
      <c r="E35" s="1145"/>
      <c r="F35" s="36">
        <v>2.79</v>
      </c>
      <c r="G35" s="37">
        <v>4.5199999999999996</v>
      </c>
      <c r="H35" s="37">
        <v>3.12</v>
      </c>
      <c r="I35" s="37">
        <v>4.4000000000000004</v>
      </c>
      <c r="J35" s="38">
        <v>5.49</v>
      </c>
      <c r="K35" s="22"/>
      <c r="L35" s="22"/>
      <c r="M35" s="22"/>
      <c r="N35" s="22"/>
      <c r="O35" s="22"/>
      <c r="P35" s="22"/>
    </row>
    <row r="36" spans="1:16" ht="39" customHeight="1">
      <c r="A36" s="22"/>
      <c r="B36" s="35"/>
      <c r="C36" s="1143" t="s">
        <v>526</v>
      </c>
      <c r="D36" s="1144"/>
      <c r="E36" s="1145"/>
      <c r="F36" s="36">
        <v>1.53</v>
      </c>
      <c r="G36" s="37">
        <v>1.97</v>
      </c>
      <c r="H36" s="37">
        <v>2.2599999999999998</v>
      </c>
      <c r="I36" s="37">
        <v>1.34</v>
      </c>
      <c r="J36" s="38">
        <v>1.82</v>
      </c>
      <c r="K36" s="22"/>
      <c r="L36" s="22"/>
      <c r="M36" s="22"/>
      <c r="N36" s="22"/>
      <c r="O36" s="22"/>
      <c r="P36" s="22"/>
    </row>
    <row r="37" spans="1:16" ht="39" customHeight="1">
      <c r="A37" s="22"/>
      <c r="B37" s="35"/>
      <c r="C37" s="1143" t="s">
        <v>527</v>
      </c>
      <c r="D37" s="1144"/>
      <c r="E37" s="1145"/>
      <c r="F37" s="36">
        <v>0.04</v>
      </c>
      <c r="G37" s="37">
        <v>0</v>
      </c>
      <c r="H37" s="37">
        <v>7.0000000000000007E-2</v>
      </c>
      <c r="I37" s="37">
        <v>0</v>
      </c>
      <c r="J37" s="38">
        <v>7.0000000000000007E-2</v>
      </c>
      <c r="K37" s="22"/>
      <c r="L37" s="22"/>
      <c r="M37" s="22"/>
      <c r="N37" s="22"/>
      <c r="O37" s="22"/>
      <c r="P37" s="22"/>
    </row>
    <row r="38" spans="1:16" ht="39" customHeight="1">
      <c r="A38" s="22"/>
      <c r="B38" s="35"/>
      <c r="C38" s="1143" t="s">
        <v>528</v>
      </c>
      <c r="D38" s="1144"/>
      <c r="E38" s="1145"/>
      <c r="F38" s="36">
        <v>0.02</v>
      </c>
      <c r="G38" s="37">
        <v>0.01</v>
      </c>
      <c r="H38" s="37">
        <v>0</v>
      </c>
      <c r="I38" s="37">
        <v>0</v>
      </c>
      <c r="J38" s="38">
        <v>0</v>
      </c>
      <c r="K38" s="22"/>
      <c r="L38" s="22"/>
      <c r="M38" s="22"/>
      <c r="N38" s="22"/>
      <c r="O38" s="22"/>
      <c r="P38" s="22"/>
    </row>
    <row r="39" spans="1:16" ht="39" customHeight="1">
      <c r="A39" s="22"/>
      <c r="B39" s="35"/>
      <c r="C39" s="1143" t="s">
        <v>529</v>
      </c>
      <c r="D39" s="1144"/>
      <c r="E39" s="1145"/>
      <c r="F39" s="36">
        <v>0.63</v>
      </c>
      <c r="G39" s="37">
        <v>0.09</v>
      </c>
      <c r="H39" s="37">
        <v>0</v>
      </c>
      <c r="I39" s="37">
        <v>7.0000000000000007E-2</v>
      </c>
      <c r="J39" s="38">
        <v>0</v>
      </c>
      <c r="K39" s="22"/>
      <c r="L39" s="22"/>
      <c r="M39" s="22"/>
      <c r="N39" s="22"/>
      <c r="O39" s="22"/>
      <c r="P39" s="22"/>
    </row>
    <row r="40" spans="1:16" ht="39" customHeight="1">
      <c r="A40" s="22"/>
      <c r="B40" s="35"/>
      <c r="C40" s="1143" t="s">
        <v>530</v>
      </c>
      <c r="D40" s="1144"/>
      <c r="E40" s="1145"/>
      <c r="F40" s="36">
        <v>0.01</v>
      </c>
      <c r="G40" s="37">
        <v>0</v>
      </c>
      <c r="H40" s="37">
        <v>0</v>
      </c>
      <c r="I40" s="37">
        <v>0.01</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533</v>
      </c>
      <c r="D43" s="1147"/>
      <c r="E43" s="1148"/>
      <c r="F43" s="41">
        <v>7.0000000000000007E-2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1206</v>
      </c>
      <c r="L45" s="60">
        <v>1158</v>
      </c>
      <c r="M45" s="60">
        <v>1086</v>
      </c>
      <c r="N45" s="60">
        <v>1073</v>
      </c>
      <c r="O45" s="61">
        <v>1093</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550</v>
      </c>
      <c r="L48" s="64">
        <v>367</v>
      </c>
      <c r="M48" s="64">
        <v>332</v>
      </c>
      <c r="N48" s="64">
        <v>202</v>
      </c>
      <c r="O48" s="65">
        <v>232</v>
      </c>
      <c r="P48" s="48"/>
      <c r="Q48" s="48"/>
      <c r="R48" s="48"/>
      <c r="S48" s="48"/>
      <c r="T48" s="48"/>
      <c r="U48" s="48"/>
    </row>
    <row r="49" spans="1:21" ht="30.75" customHeight="1">
      <c r="A49" s="48"/>
      <c r="B49" s="1161"/>
      <c r="C49" s="1162"/>
      <c r="D49" s="62"/>
      <c r="E49" s="1153" t="s">
        <v>16</v>
      </c>
      <c r="F49" s="1153"/>
      <c r="G49" s="1153"/>
      <c r="H49" s="1153"/>
      <c r="I49" s="1153"/>
      <c r="J49" s="1154"/>
      <c r="K49" s="63">
        <v>178</v>
      </c>
      <c r="L49" s="64">
        <v>174</v>
      </c>
      <c r="M49" s="64">
        <v>175</v>
      </c>
      <c r="N49" s="64">
        <v>175</v>
      </c>
      <c r="O49" s="65">
        <v>175</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v>1</v>
      </c>
      <c r="L51" s="64" t="s">
        <v>477</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1153</v>
      </c>
      <c r="L52" s="64">
        <v>1047</v>
      </c>
      <c r="M52" s="64">
        <v>1057</v>
      </c>
      <c r="N52" s="64">
        <v>986</v>
      </c>
      <c r="O52" s="65">
        <v>998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782</v>
      </c>
      <c r="L53" s="69">
        <v>652</v>
      </c>
      <c r="M53" s="69">
        <v>536</v>
      </c>
      <c r="N53" s="69">
        <v>464</v>
      </c>
      <c r="O53" s="70">
        <v>502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2015-04-24T10:11:41Z</cp:lastPrinted>
  <dcterms:created xsi:type="dcterms:W3CDTF">2015-02-17T06:44:27Z</dcterms:created>
  <dcterms:modified xsi:type="dcterms:W3CDTF">2015-07-13T07:30:24Z</dcterms:modified>
  <cp:category/>
</cp:coreProperties>
</file>