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表">'【記載例】シフト記号表（勤務時間帯）'!$C$6:$C$47</definedName>
    <definedName name="職種">'プルダウン・リスト'!$C$21:$L$21</definedName>
    <definedName name="管理者">'プルダウン・リスト'!$C$22:$C$31</definedName>
    <definedName name="シフト記号表">シフト記号表!$C$6:$C$47</definedName>
    <definedName name="【記載例】シフト記号">'【記載例】シフト記号表（勤務時間帯）'!$C$6:$C$47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<sst xmlns="http://schemas.openxmlformats.org/spreadsheetml/2006/main" xmlns:r="http://schemas.openxmlformats.org/officeDocument/2006/relationships" count="257" uniqueCount="257">
  <si>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</si>
  <si>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</si>
  <si>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</si>
  <si>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</si>
  <si>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</si>
  <si>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</si>
  <si>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</si>
  <si>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</si>
  <si>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</si>
  <si>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</si>
  <si>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</si>
  <si>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</si>
  <si>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</si>
  <si>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</si>
  <si>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</si>
  <si>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</si>
  <si>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</si>
  <si>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</si>
  <si>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</si>
  <si>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</si>
  <si>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</si>
  <si>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</si>
  <si>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</si>
  <si>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</si>
  <si>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</si>
  <si>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</si>
  <si>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</si>
  <si>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</si>
  <si>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</si>
  <si>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</si>
  <si>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</si>
  <si>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</si>
  <si>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</si>
  <si>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</si>
  <si>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</si>
  <si>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</si>
  <si>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</si>
  <si>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</si>
  <si>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</si>
  <si>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</si>
  <si>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</si>
  <si>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</si>
  <si>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</si>
  <si>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</si>
  <si>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</si>
  <si>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</si>
  <si>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</si>
  <si>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</si>
  <si>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</si>
  <si>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</si>
  <si>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</si>
  <si>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</si>
  <si>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</si>
  <si>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</si>
  <si>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</si>
  <si>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</si>
  <si>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</si>
  <si>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</si>
  <si>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</si>
  <si>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</si>
  <si>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</si>
  <si>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</si>
  <si>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</si>
  <si>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</si>
  <si>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</si>
  <si>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</si>
  <si>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</si>
  <si>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</si>
  <si>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</si>
  <si>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</si>
  <si>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</si>
  <si>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</si>
  <si>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</si>
  <si>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</si>
  <si>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</si>
  <si>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</si>
  <si>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</si>
  <si>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</si>
  <si>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</si>
  <si>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</si>
  <si>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</si>
  <si>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</si>
  <si>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</si>
  <si>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</si>
  <si>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</si>
  <si>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</si>
  <si>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</si>
  <si>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</si>
  <si>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</si>
  <si>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</si>
  <si>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</si>
  <si>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</si>
  <si>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</si>
  <si>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</si>
  <si>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</si>
  <si>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</si>
  <si>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</si>
  <si>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</si>
  <si>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</si>
  <si>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</si>
  <si>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</si>
  <si>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</si>
  <si>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</si>
  <si>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</si>
  <si>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</si>
  <si>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</si>
  <si>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</si>
  <si>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</si>
  <si>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</si>
  <si>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</si>
  <si>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</si>
  <si>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</si>
  <si>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</si>
  <si>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</si>
  <si>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</si>
  <si>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</si>
  <si>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</si>
  <si>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</si>
  <si>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</si>
  <si>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</si>
  <si>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</si>
  <si>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</si>
  <si>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</si>
  <si>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</si>
  <si>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</si>
  <si>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</si>
  <si>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</si>
  <si>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</si>
  <si>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</si>
  <si>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</si>
  <si>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</si>
  <si>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</si>
  <si>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</si>
  <si>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</si>
  <si>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</si>
  <si>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</si>
  <si>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</si>
  <si>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</si>
  <si>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</si>
  <si>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</si>
  <si>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</si>
  <si>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</si>
  <si>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</si>
  <si>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</si>
  <si>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</si>
  <si>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</si>
  <si>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</si>
  <si>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</si>
  <si>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</si>
  <si>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</si>
  <si>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</si>
  <si>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</si>
  <si>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</si>
  <si>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</si>
  <si>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</si>
  <si>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</si>
  <si>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</si>
  <si>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</si>
  <si>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</si>
  <si>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</si>
  <si>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</si>
  <si>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</si>
  <si>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</si>
  <si>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</si>
  <si>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</si>
  <si>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</si>
  <si>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</si>
  <si>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</si>
  <si>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</si>
  <si>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</si>
  <si>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</si>
  <si>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</si>
  <si>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</si>
  <si>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</si>
  <si>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</si>
  <si>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</si>
  <si>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</si>
  <si>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</si>
  <si>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</si>
  <si>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</si>
  <si>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</si>
  <si>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</si>
  <si>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</si>
  <si>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</si>
  <si>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</si>
  <si>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</si>
  <si>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</si>
  <si>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</si>
  <si>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</si>
  <si>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</si>
  <si>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</si>
  <si>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</si>
  <si>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</si>
  <si>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</si>
  <si>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</si>
  <si>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</si>
  <si>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</si>
  <si>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</si>
  <si>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</si>
  <si>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</si>
  <si>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</si>
  <si>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</si>
  <si>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</si>
  <si>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</si>
  <si>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</si>
  <si>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</si>
  <si>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</si>
  <si>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</si>
  <si>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</si>
  <si>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</si>
  <si>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</si>
  <si>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</si>
  <si>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</si>
  <si>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</si>
  <si>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</si>
  <si>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</si>
  <si>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</si>
  <si>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</si>
  <si>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</si>
  <si>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</si>
  <si>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</si>
  <si>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</si>
  <si>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</si>
  <si>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</si>
  <si>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</si>
  <si>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</si>
  <si>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</si>
  <si>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</si>
  <si>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</si>
  <si>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</si>
  <si>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</si>
  <si>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</si>
  <si>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</si>
  <si>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</si>
  <si>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</si>
  <si>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</si>
  <si>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</si>
  <si>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</si>
  <si>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</si>
  <si>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</si>
  <si>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</si>
  <si>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</si>
  <si>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</si>
  <si>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</si>
  <si>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</si>
  <si>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</si>
  <si>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</si>
  <si>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</si>
  <si>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</si>
  <si>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</si>
  <si>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</si>
  <si>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</si>
  <si>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</si>
  <si>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</si>
  <si>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</si>
  <si>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</si>
  <si>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（共通様式1）</t>
    <rPh sb="1" eb="3">
      <t>キョウツウ</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</si>
</sst>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8125" y="15897860"/>
          <a:ext cx="1258252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514350</xdr:colOff>
      <xdr:row>2</xdr:row>
      <xdr:rowOff>9525</xdr:rowOff>
    </xdr:from>
    <xdr:to xmlns:xdr="http://schemas.openxmlformats.org/drawingml/2006/spreadsheetDrawing">
      <xdr:col>5</xdr:col>
      <xdr:colOff>1086485</xdr:colOff>
      <xdr:row>6</xdr:row>
      <xdr:rowOff>85725</xdr:rowOff>
    </xdr:to>
    <xdr:sp macro="" textlink="">
      <xdr:nvSpPr>
        <xdr:cNvPr id="2" name="正方形/長方形 1"/>
        <xdr:cNvSpPr/>
      </xdr:nvSpPr>
      <xdr:spPr>
        <a:xfrm>
          <a:off x="4629150" y="485775"/>
          <a:ext cx="676338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50"/>
  <sheetViews>
    <sheetView showGridLines="0" tabSelected="1" view="pageBreakPreview" zoomScale="75" zoomScaleNormal="55" zoomScaleSheetLayoutView="75" workbookViewId="0">
      <selection activeCell="C17" sqref="C17:D18"/>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3</v>
      </c>
      <c r="AD2" s="177"/>
      <c r="AE2" s="97" t="s">
        <v>38</v>
      </c>
      <c r="AF2" s="193">
        <f>IF(AC2=0,"",YEAR(DATE(2018+AC2,1,1)))</f>
        <v>2021</v>
      </c>
      <c r="AG2" s="193"/>
      <c r="AH2" s="197" t="s">
        <v>34</v>
      </c>
      <c r="AI2" s="197" t="s">
        <v>7</v>
      </c>
      <c r="AJ2" s="177">
        <v>4</v>
      </c>
      <c r="AK2" s="177"/>
      <c r="AL2" s="197" t="s">
        <v>51</v>
      </c>
      <c r="AS2" s="97" t="s">
        <v>56</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v>36</v>
      </c>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218</v>
      </c>
      <c r="D12" s="31"/>
      <c r="E12" s="39"/>
      <c r="F12" s="31"/>
      <c r="G12" s="39"/>
      <c r="H12" s="31"/>
      <c r="I12" s="52" t="s">
        <v>159</v>
      </c>
      <c r="J12" s="66"/>
      <c r="K12" s="39" t="s">
        <v>219</v>
      </c>
      <c r="L12" s="88"/>
      <c r="M12" s="88"/>
      <c r="N12" s="31"/>
      <c r="O12" s="39" t="s">
        <v>220</v>
      </c>
      <c r="P12" s="88"/>
      <c r="Q12" s="88"/>
      <c r="R12" s="88"/>
      <c r="S12" s="31"/>
      <c r="T12" s="119"/>
      <c r="U12" s="119"/>
      <c r="V12" s="139"/>
      <c r="W12" s="152" t="s">
        <v>224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221</v>
      </c>
      <c r="BE12" s="225"/>
      <c r="BF12" s="20" t="s">
        <v>222</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IF($BE$3="暦月",IF(DAY(DATE($AF$2,$AJ$2,29))=29,29,""),"")</f>
        <v/>
      </c>
      <c r="AZ14" s="82" t="str">
        <f>IF($BE$3="暦月",IF(DAY(DATE($AF$2,$AJ$2,30))=30,30,""),"")</f>
        <v/>
      </c>
      <c r="BA14" s="182" t="str">
        <f>IF($BE$3="暦月",IF(DAY(DATE($AF$2,$AJ$2,31))=31,31,""),"")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5</v>
      </c>
      <c r="X15" s="82">
        <f>WEEKDAY(DATE($AF$2,$AJ$2,2))</f>
        <v>6</v>
      </c>
      <c r="Y15" s="82">
        <f>WEEKDAY(DATE($AF$2,$AJ$2,3))</f>
        <v>7</v>
      </c>
      <c r="Z15" s="82">
        <f>WEEKDAY(DATE($AF$2,$AJ$2,4))</f>
        <v>1</v>
      </c>
      <c r="AA15" s="82">
        <f>WEEKDAY(DATE($AF$2,$AJ$2,5))</f>
        <v>2</v>
      </c>
      <c r="AB15" s="82">
        <f>WEEKDAY(DATE($AF$2,$AJ$2,6))</f>
        <v>3</v>
      </c>
      <c r="AC15" s="182">
        <f>WEEKDAY(DATE($AF$2,$AJ$2,7))</f>
        <v>4</v>
      </c>
      <c r="AD15" s="189">
        <f>WEEKDAY(DATE($AF$2,$AJ$2,8))</f>
        <v>5</v>
      </c>
      <c r="AE15" s="82">
        <f>WEEKDAY(DATE($AF$2,$AJ$2,9))</f>
        <v>6</v>
      </c>
      <c r="AF15" s="82">
        <f>WEEKDAY(DATE($AF$2,$AJ$2,10))</f>
        <v>7</v>
      </c>
      <c r="AG15" s="82">
        <f>WEEKDAY(DATE($AF$2,$AJ$2,11))</f>
        <v>1</v>
      </c>
      <c r="AH15" s="82">
        <f>WEEKDAY(DATE($AF$2,$AJ$2,12))</f>
        <v>2</v>
      </c>
      <c r="AI15" s="82">
        <f>WEEKDAY(DATE($AF$2,$AJ$2,13))</f>
        <v>3</v>
      </c>
      <c r="AJ15" s="182">
        <f>WEEKDAY(DATE($AF$2,$AJ$2,14))</f>
        <v>4</v>
      </c>
      <c r="AK15" s="189">
        <f>WEEKDAY(DATE($AF$2,$AJ$2,15))</f>
        <v>5</v>
      </c>
      <c r="AL15" s="82">
        <f>WEEKDAY(DATE($AF$2,$AJ$2,16))</f>
        <v>6</v>
      </c>
      <c r="AM15" s="82">
        <f>WEEKDAY(DATE($AF$2,$AJ$2,17))</f>
        <v>7</v>
      </c>
      <c r="AN15" s="82">
        <f>WEEKDAY(DATE($AF$2,$AJ$2,18))</f>
        <v>1</v>
      </c>
      <c r="AO15" s="82">
        <f>WEEKDAY(DATE($AF$2,$AJ$2,19))</f>
        <v>2</v>
      </c>
      <c r="AP15" s="82">
        <f>WEEKDAY(DATE($AF$2,$AJ$2,20))</f>
        <v>3</v>
      </c>
      <c r="AQ15" s="182">
        <f>WEEKDAY(DATE($AF$2,$AJ$2,21))</f>
        <v>4</v>
      </c>
      <c r="AR15" s="189">
        <f>WEEKDAY(DATE($AF$2,$AJ$2,22))</f>
        <v>5</v>
      </c>
      <c r="AS15" s="82">
        <f>WEEKDAY(DATE($AF$2,$AJ$2,23))</f>
        <v>6</v>
      </c>
      <c r="AT15" s="82">
        <f>WEEKDAY(DATE($AF$2,$AJ$2,24))</f>
        <v>7</v>
      </c>
      <c r="AU15" s="82">
        <f>WEEKDAY(DATE($AF$2,$AJ$2,25))</f>
        <v>1</v>
      </c>
      <c r="AV15" s="82">
        <f>WEEKDAY(DATE($AF$2,$AJ$2,26))</f>
        <v>2</v>
      </c>
      <c r="AW15" s="82">
        <f>WEEKDAY(DATE($AF$2,$AJ$2,27))</f>
        <v>3</v>
      </c>
      <c r="AX15" s="182">
        <f>WEEKDAY(DATE($AF$2,$AJ$2,28))</f>
        <v>4</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木</v>
      </c>
      <c r="X16" s="167" t="str">
        <f t="shared" si="0"/>
        <v>金</v>
      </c>
      <c r="Y16" s="167" t="str">
        <f t="shared" si="0"/>
        <v>土</v>
      </c>
      <c r="Z16" s="167" t="str">
        <f t="shared" si="0"/>
        <v>日</v>
      </c>
      <c r="AA16" s="167" t="str">
        <f t="shared" si="0"/>
        <v>月</v>
      </c>
      <c r="AB16" s="167" t="str">
        <f t="shared" si="0"/>
        <v>火</v>
      </c>
      <c r="AC16" s="183" t="str">
        <f t="shared" si="0"/>
        <v>水</v>
      </c>
      <c r="AD16" s="190" t="str">
        <f t="shared" si="0"/>
        <v>木</v>
      </c>
      <c r="AE16" s="167" t="str">
        <f t="shared" si="0"/>
        <v>金</v>
      </c>
      <c r="AF16" s="167" t="str">
        <f t="shared" si="0"/>
        <v>土</v>
      </c>
      <c r="AG16" s="167" t="str">
        <f t="shared" si="0"/>
        <v>日</v>
      </c>
      <c r="AH16" s="167" t="str">
        <f t="shared" si="0"/>
        <v>月</v>
      </c>
      <c r="AI16" s="167" t="str">
        <f t="shared" si="0"/>
        <v>火</v>
      </c>
      <c r="AJ16" s="183" t="str">
        <f t="shared" si="0"/>
        <v>水</v>
      </c>
      <c r="AK16" s="190" t="str">
        <f t="shared" si="0"/>
        <v>木</v>
      </c>
      <c r="AL16" s="167" t="str">
        <f t="shared" si="0"/>
        <v>金</v>
      </c>
      <c r="AM16" s="167" t="str">
        <f t="shared" si="0"/>
        <v>土</v>
      </c>
      <c r="AN16" s="167" t="str">
        <f t="shared" si="0"/>
        <v>日</v>
      </c>
      <c r="AO16" s="167" t="str">
        <f t="shared" si="0"/>
        <v>月</v>
      </c>
      <c r="AP16" s="167" t="str">
        <f t="shared" si="0"/>
        <v>火</v>
      </c>
      <c r="AQ16" s="183" t="str">
        <f t="shared" si="0"/>
        <v>水</v>
      </c>
      <c r="AR16" s="190" t="str">
        <f t="shared" si="0"/>
        <v>木</v>
      </c>
      <c r="AS16" s="167" t="str">
        <f t="shared" si="0"/>
        <v>金</v>
      </c>
      <c r="AT16" s="167" t="str">
        <f t="shared" si="0"/>
        <v>土</v>
      </c>
      <c r="AU16" s="167" t="str">
        <f t="shared" si="0"/>
        <v>日</v>
      </c>
      <c r="AV16" s="167" t="str">
        <f t="shared" si="0"/>
        <v>月</v>
      </c>
      <c r="AW16" s="167" t="str">
        <f t="shared" si="0"/>
        <v>火</v>
      </c>
      <c r="AX16" s="183" t="str">
        <f t="shared" si="0"/>
        <v>水</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94</v>
      </c>
      <c r="D17" s="34"/>
      <c r="E17" s="42"/>
      <c r="F17" s="47"/>
      <c r="G17" s="42"/>
      <c r="H17" s="47"/>
      <c r="I17" s="55" t="s">
        <v>20</v>
      </c>
      <c r="J17" s="69"/>
      <c r="K17" s="75" t="s">
        <v>119</v>
      </c>
      <c r="L17" s="91"/>
      <c r="M17" s="91"/>
      <c r="N17" s="34"/>
      <c r="O17" s="99" t="s">
        <v>118</v>
      </c>
      <c r="P17" s="104"/>
      <c r="Q17" s="104"/>
      <c r="R17" s="104"/>
      <c r="S17" s="115"/>
      <c r="T17" s="122" t="s">
        <v>37</v>
      </c>
      <c r="U17" s="130"/>
      <c r="V17" s="142"/>
      <c r="W17" s="156" t="s">
        <v>41</v>
      </c>
      <c r="X17" s="168" t="s">
        <v>41</v>
      </c>
      <c r="Y17" s="168" t="s">
        <v>41</v>
      </c>
      <c r="Z17" s="168"/>
      <c r="AA17" s="168"/>
      <c r="AB17" s="168" t="s">
        <v>41</v>
      </c>
      <c r="AC17" s="184" t="s">
        <v>41</v>
      </c>
      <c r="AD17" s="156" t="s">
        <v>41</v>
      </c>
      <c r="AE17" s="168" t="s">
        <v>41</v>
      </c>
      <c r="AF17" s="168" t="s">
        <v>41</v>
      </c>
      <c r="AG17" s="168"/>
      <c r="AH17" s="168"/>
      <c r="AI17" s="168" t="s">
        <v>41</v>
      </c>
      <c r="AJ17" s="184" t="s">
        <v>41</v>
      </c>
      <c r="AK17" s="156" t="s">
        <v>41</v>
      </c>
      <c r="AL17" s="168" t="s">
        <v>41</v>
      </c>
      <c r="AM17" s="168" t="s">
        <v>41</v>
      </c>
      <c r="AN17" s="168"/>
      <c r="AO17" s="168"/>
      <c r="AP17" s="168" t="s">
        <v>41</v>
      </c>
      <c r="AQ17" s="184" t="s">
        <v>41</v>
      </c>
      <c r="AR17" s="156" t="s">
        <v>41</v>
      </c>
      <c r="AS17" s="168" t="s">
        <v>41</v>
      </c>
      <c r="AT17" s="168" t="s">
        <v>41</v>
      </c>
      <c r="AU17" s="168"/>
      <c r="AV17" s="168"/>
      <c r="AW17" s="168" t="s">
        <v>41</v>
      </c>
      <c r="AX17" s="184" t="s">
        <v>41</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128</v>
      </c>
      <c r="D19" s="36"/>
      <c r="E19" s="44"/>
      <c r="F19" s="49"/>
      <c r="G19" s="44"/>
      <c r="H19" s="49"/>
      <c r="I19" s="57" t="s">
        <v>20</v>
      </c>
      <c r="J19" s="71"/>
      <c r="K19" s="77" t="s">
        <v>134</v>
      </c>
      <c r="L19" s="93"/>
      <c r="M19" s="93"/>
      <c r="N19" s="36"/>
      <c r="O19" s="100" t="s">
        <v>163</v>
      </c>
      <c r="P19" s="105"/>
      <c r="Q19" s="105"/>
      <c r="R19" s="105"/>
      <c r="S19" s="116"/>
      <c r="T19" s="124" t="s">
        <v>37</v>
      </c>
      <c r="U19" s="132"/>
      <c r="V19" s="144"/>
      <c r="W19" s="158" t="s">
        <v>41</v>
      </c>
      <c r="X19" s="170" t="s">
        <v>41</v>
      </c>
      <c r="Y19" s="170"/>
      <c r="Z19" s="170"/>
      <c r="AA19" s="170" t="s">
        <v>41</v>
      </c>
      <c r="AB19" s="170" t="s">
        <v>41</v>
      </c>
      <c r="AC19" s="186" t="s">
        <v>41</v>
      </c>
      <c r="AD19" s="158" t="s">
        <v>41</v>
      </c>
      <c r="AE19" s="170" t="s">
        <v>41</v>
      </c>
      <c r="AF19" s="170"/>
      <c r="AG19" s="170" t="s">
        <v>41</v>
      </c>
      <c r="AH19" s="170" t="s">
        <v>41</v>
      </c>
      <c r="AI19" s="170" t="s">
        <v>41</v>
      </c>
      <c r="AJ19" s="186"/>
      <c r="AK19" s="158" t="s">
        <v>41</v>
      </c>
      <c r="AL19" s="170" t="s">
        <v>41</v>
      </c>
      <c r="AM19" s="170" t="s">
        <v>41</v>
      </c>
      <c r="AN19" s="170"/>
      <c r="AO19" s="170" t="s">
        <v>41</v>
      </c>
      <c r="AP19" s="170" t="s">
        <v>41</v>
      </c>
      <c r="AQ19" s="186"/>
      <c r="AR19" s="158" t="s">
        <v>41</v>
      </c>
      <c r="AS19" s="170" t="s">
        <v>41</v>
      </c>
      <c r="AT19" s="170"/>
      <c r="AU19" s="170"/>
      <c r="AV19" s="170" t="s">
        <v>41</v>
      </c>
      <c r="AW19" s="170" t="s">
        <v>41</v>
      </c>
      <c r="AX19" s="186" t="s">
        <v>41</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231</v>
      </c>
      <c r="D21" s="36"/>
      <c r="E21" s="43"/>
      <c r="F21" s="48"/>
      <c r="G21" s="43"/>
      <c r="H21" s="48"/>
      <c r="I21" s="57" t="s">
        <v>20</v>
      </c>
      <c r="J21" s="71"/>
      <c r="K21" s="77" t="s">
        <v>96</v>
      </c>
      <c r="L21" s="93"/>
      <c r="M21" s="93"/>
      <c r="N21" s="36"/>
      <c r="O21" s="100" t="s">
        <v>97</v>
      </c>
      <c r="P21" s="105"/>
      <c r="Q21" s="105"/>
      <c r="R21" s="105"/>
      <c r="S21" s="116"/>
      <c r="T21" s="124" t="s">
        <v>37</v>
      </c>
      <c r="U21" s="132"/>
      <c r="V21" s="144"/>
      <c r="W21" s="158" t="s">
        <v>41</v>
      </c>
      <c r="X21" s="170" t="s">
        <v>41</v>
      </c>
      <c r="Y21" s="170" t="s">
        <v>41</v>
      </c>
      <c r="Z21" s="170"/>
      <c r="AA21" s="170"/>
      <c r="AB21" s="170" t="s">
        <v>41</v>
      </c>
      <c r="AC21" s="186" t="s">
        <v>41</v>
      </c>
      <c r="AD21" s="158" t="s">
        <v>41</v>
      </c>
      <c r="AE21" s="170" t="s">
        <v>41</v>
      </c>
      <c r="AF21" s="170" t="s">
        <v>41</v>
      </c>
      <c r="AG21" s="170"/>
      <c r="AH21" s="170"/>
      <c r="AI21" s="170" t="s">
        <v>41</v>
      </c>
      <c r="AJ21" s="186" t="s">
        <v>41</v>
      </c>
      <c r="AK21" s="158" t="s">
        <v>41</v>
      </c>
      <c r="AL21" s="170" t="s">
        <v>41</v>
      </c>
      <c r="AM21" s="170" t="s">
        <v>41</v>
      </c>
      <c r="AN21" s="170"/>
      <c r="AO21" s="170"/>
      <c r="AP21" s="170" t="s">
        <v>41</v>
      </c>
      <c r="AQ21" s="186" t="s">
        <v>41</v>
      </c>
      <c r="AR21" s="158" t="s">
        <v>41</v>
      </c>
      <c r="AS21" s="170" t="s">
        <v>41</v>
      </c>
      <c r="AT21" s="170" t="s">
        <v>41</v>
      </c>
      <c r="AU21" s="170"/>
      <c r="AV21" s="170"/>
      <c r="AW21" s="170" t="s">
        <v>41</v>
      </c>
      <c r="AX21" s="186" t="s">
        <v>41</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133</v>
      </c>
      <c r="D23" s="36"/>
      <c r="E23" s="43"/>
      <c r="F23" s="48"/>
      <c r="G23" s="43"/>
      <c r="H23" s="48"/>
      <c r="I23" s="57" t="s">
        <v>12</v>
      </c>
      <c r="J23" s="71"/>
      <c r="K23" s="77" t="s">
        <v>142</v>
      </c>
      <c r="L23" s="93"/>
      <c r="M23" s="93"/>
      <c r="N23" s="36"/>
      <c r="O23" s="100" t="s">
        <v>50</v>
      </c>
      <c r="P23" s="105"/>
      <c r="Q23" s="105"/>
      <c r="R23" s="105"/>
      <c r="S23" s="116"/>
      <c r="T23" s="124" t="s">
        <v>37</v>
      </c>
      <c r="U23" s="132"/>
      <c r="V23" s="144"/>
      <c r="W23" s="158" t="s">
        <v>49</v>
      </c>
      <c r="X23" s="170" t="s">
        <v>49</v>
      </c>
      <c r="Y23" s="170" t="s">
        <v>49</v>
      </c>
      <c r="Z23" s="170"/>
      <c r="AA23" s="170"/>
      <c r="AB23" s="170" t="s">
        <v>49</v>
      </c>
      <c r="AC23" s="186" t="s">
        <v>49</v>
      </c>
      <c r="AD23" s="158" t="s">
        <v>49</v>
      </c>
      <c r="AE23" s="170" t="s">
        <v>49</v>
      </c>
      <c r="AF23" s="170" t="s">
        <v>49</v>
      </c>
      <c r="AG23" s="170"/>
      <c r="AH23" s="170"/>
      <c r="AI23" s="170" t="s">
        <v>49</v>
      </c>
      <c r="AJ23" s="186" t="s">
        <v>49</v>
      </c>
      <c r="AK23" s="158" t="s">
        <v>49</v>
      </c>
      <c r="AL23" s="170" t="s">
        <v>49</v>
      </c>
      <c r="AM23" s="170" t="s">
        <v>49</v>
      </c>
      <c r="AN23" s="170"/>
      <c r="AO23" s="170"/>
      <c r="AP23" s="170" t="s">
        <v>49</v>
      </c>
      <c r="AQ23" s="186" t="s">
        <v>49</v>
      </c>
      <c r="AR23" s="158" t="s">
        <v>49</v>
      </c>
      <c r="AS23" s="170" t="s">
        <v>49</v>
      </c>
      <c r="AT23" s="170" t="s">
        <v>49</v>
      </c>
      <c r="AU23" s="170"/>
      <c r="AV23" s="170"/>
      <c r="AW23" s="170" t="s">
        <v>49</v>
      </c>
      <c r="AX23" s="186" t="s">
        <v>49</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130</v>
      </c>
      <c r="D25" s="36"/>
      <c r="E25" s="43"/>
      <c r="F25" s="48"/>
      <c r="G25" s="43"/>
      <c r="H25" s="48"/>
      <c r="I25" s="57" t="s">
        <v>20</v>
      </c>
      <c r="J25" s="71"/>
      <c r="K25" s="77" t="s">
        <v>135</v>
      </c>
      <c r="L25" s="93"/>
      <c r="M25" s="93"/>
      <c r="N25" s="36"/>
      <c r="O25" s="100" t="s">
        <v>164</v>
      </c>
      <c r="P25" s="105"/>
      <c r="Q25" s="105"/>
      <c r="R25" s="105"/>
      <c r="S25" s="116"/>
      <c r="T25" s="124" t="s">
        <v>37</v>
      </c>
      <c r="U25" s="132"/>
      <c r="V25" s="144"/>
      <c r="W25" s="158" t="s">
        <v>41</v>
      </c>
      <c r="X25" s="170" t="s">
        <v>41</v>
      </c>
      <c r="Y25" s="170" t="s">
        <v>41</v>
      </c>
      <c r="Z25" s="170"/>
      <c r="AA25" s="170"/>
      <c r="AB25" s="170" t="s">
        <v>41</v>
      </c>
      <c r="AC25" s="186" t="s">
        <v>41</v>
      </c>
      <c r="AD25" s="158" t="s">
        <v>41</v>
      </c>
      <c r="AE25" s="170" t="s">
        <v>41</v>
      </c>
      <c r="AF25" s="170" t="s">
        <v>41</v>
      </c>
      <c r="AG25" s="170"/>
      <c r="AH25" s="170"/>
      <c r="AI25" s="170" t="s">
        <v>41</v>
      </c>
      <c r="AJ25" s="186" t="s">
        <v>41</v>
      </c>
      <c r="AK25" s="158" t="s">
        <v>41</v>
      </c>
      <c r="AL25" s="170" t="s">
        <v>41</v>
      </c>
      <c r="AM25" s="170" t="s">
        <v>41</v>
      </c>
      <c r="AN25" s="170"/>
      <c r="AO25" s="170"/>
      <c r="AP25" s="170" t="s">
        <v>41</v>
      </c>
      <c r="AQ25" s="186" t="s">
        <v>41</v>
      </c>
      <c r="AR25" s="158" t="s">
        <v>41</v>
      </c>
      <c r="AS25" s="170" t="s">
        <v>41</v>
      </c>
      <c r="AT25" s="170" t="s">
        <v>41</v>
      </c>
      <c r="AU25" s="170"/>
      <c r="AV25" s="170"/>
      <c r="AW25" s="170" t="s">
        <v>41</v>
      </c>
      <c r="AX25" s="186" t="s">
        <v>41</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130</v>
      </c>
      <c r="D27" s="36"/>
      <c r="E27" s="43"/>
      <c r="F27" s="48"/>
      <c r="G27" s="43"/>
      <c r="H27" s="48"/>
      <c r="I27" s="57" t="s">
        <v>20</v>
      </c>
      <c r="J27" s="71"/>
      <c r="K27" s="77" t="s">
        <v>135</v>
      </c>
      <c r="L27" s="93"/>
      <c r="M27" s="93"/>
      <c r="N27" s="36"/>
      <c r="O27" s="100" t="s">
        <v>106</v>
      </c>
      <c r="P27" s="105"/>
      <c r="Q27" s="105"/>
      <c r="R27" s="105"/>
      <c r="S27" s="116"/>
      <c r="T27" s="126" t="s">
        <v>37</v>
      </c>
      <c r="U27" s="134"/>
      <c r="V27" s="146"/>
      <c r="W27" s="158" t="s">
        <v>65</v>
      </c>
      <c r="X27" s="170" t="s">
        <v>60</v>
      </c>
      <c r="Y27" s="170" t="s">
        <v>66</v>
      </c>
      <c r="Z27" s="170" t="s">
        <v>66</v>
      </c>
      <c r="AA27" s="170"/>
      <c r="AB27" s="170" t="s">
        <v>69</v>
      </c>
      <c r="AC27" s="186"/>
      <c r="AD27" s="158"/>
      <c r="AE27" s="170" t="s">
        <v>65</v>
      </c>
      <c r="AF27" s="170" t="s">
        <v>60</v>
      </c>
      <c r="AG27" s="170" t="s">
        <v>66</v>
      </c>
      <c r="AH27" s="170" t="s">
        <v>66</v>
      </c>
      <c r="AI27" s="170"/>
      <c r="AJ27" s="186" t="s">
        <v>69</v>
      </c>
      <c r="AK27" s="158" t="s">
        <v>69</v>
      </c>
      <c r="AL27" s="170"/>
      <c r="AM27" s="170" t="s">
        <v>65</v>
      </c>
      <c r="AN27" s="170" t="s">
        <v>60</v>
      </c>
      <c r="AO27" s="170" t="s">
        <v>66</v>
      </c>
      <c r="AP27" s="170" t="s">
        <v>66</v>
      </c>
      <c r="AQ27" s="186"/>
      <c r="AR27" s="158" t="s">
        <v>69</v>
      </c>
      <c r="AS27" s="170"/>
      <c r="AT27" s="170"/>
      <c r="AU27" s="170" t="s">
        <v>65</v>
      </c>
      <c r="AV27" s="170" t="s">
        <v>60</v>
      </c>
      <c r="AW27" s="170" t="s">
        <v>66</v>
      </c>
      <c r="AX27" s="186" t="s">
        <v>66</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130</v>
      </c>
      <c r="D29" s="36"/>
      <c r="E29" s="43"/>
      <c r="F29" s="48"/>
      <c r="G29" s="43"/>
      <c r="H29" s="48"/>
      <c r="I29" s="57" t="s">
        <v>12</v>
      </c>
      <c r="J29" s="71"/>
      <c r="K29" s="77" t="s">
        <v>135</v>
      </c>
      <c r="L29" s="93"/>
      <c r="M29" s="93"/>
      <c r="N29" s="36"/>
      <c r="O29" s="100" t="s">
        <v>50</v>
      </c>
      <c r="P29" s="105"/>
      <c r="Q29" s="105"/>
      <c r="R29" s="105"/>
      <c r="S29" s="116"/>
      <c r="T29" s="124" t="s">
        <v>37</v>
      </c>
      <c r="U29" s="132"/>
      <c r="V29" s="144"/>
      <c r="W29" s="158" t="s">
        <v>70</v>
      </c>
      <c r="X29" s="170" t="s">
        <v>70</v>
      </c>
      <c r="Y29" s="170" t="s">
        <v>70</v>
      </c>
      <c r="Z29" s="170"/>
      <c r="AA29" s="170"/>
      <c r="AB29" s="170" t="s">
        <v>70</v>
      </c>
      <c r="AC29" s="186" t="s">
        <v>70</v>
      </c>
      <c r="AD29" s="158" t="s">
        <v>70</v>
      </c>
      <c r="AE29" s="170" t="s">
        <v>70</v>
      </c>
      <c r="AF29" s="170" t="s">
        <v>70</v>
      </c>
      <c r="AG29" s="170"/>
      <c r="AH29" s="170"/>
      <c r="AI29" s="170" t="s">
        <v>70</v>
      </c>
      <c r="AJ29" s="186" t="s">
        <v>70</v>
      </c>
      <c r="AK29" s="158" t="s">
        <v>70</v>
      </c>
      <c r="AL29" s="170" t="s">
        <v>70</v>
      </c>
      <c r="AM29" s="170" t="s">
        <v>70</v>
      </c>
      <c r="AN29" s="170"/>
      <c r="AO29" s="170"/>
      <c r="AP29" s="170" t="s">
        <v>70</v>
      </c>
      <c r="AQ29" s="186" t="s">
        <v>70</v>
      </c>
      <c r="AR29" s="158" t="s">
        <v>70</v>
      </c>
      <c r="AS29" s="170" t="s">
        <v>70</v>
      </c>
      <c r="AT29" s="170" t="s">
        <v>70</v>
      </c>
      <c r="AU29" s="170"/>
      <c r="AV29" s="170"/>
      <c r="AW29" s="170" t="s">
        <v>70</v>
      </c>
      <c r="AX29" s="186" t="s">
        <v>70</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130</v>
      </c>
      <c r="D31" s="36"/>
      <c r="E31" s="43"/>
      <c r="F31" s="48"/>
      <c r="G31" s="43"/>
      <c r="H31" s="48"/>
      <c r="I31" s="57" t="s">
        <v>20</v>
      </c>
      <c r="J31" s="71"/>
      <c r="K31" s="77" t="s">
        <v>135</v>
      </c>
      <c r="L31" s="93"/>
      <c r="M31" s="93"/>
      <c r="N31" s="36"/>
      <c r="O31" s="100" t="s">
        <v>237</v>
      </c>
      <c r="P31" s="105"/>
      <c r="Q31" s="105"/>
      <c r="R31" s="105"/>
      <c r="S31" s="116"/>
      <c r="T31" s="124" t="s">
        <v>37</v>
      </c>
      <c r="U31" s="132"/>
      <c r="V31" s="144"/>
      <c r="W31" s="158"/>
      <c r="X31" s="170"/>
      <c r="Y31" s="170" t="s">
        <v>41</v>
      </c>
      <c r="Z31" s="170" t="s">
        <v>41</v>
      </c>
      <c r="AA31" s="170" t="s">
        <v>41</v>
      </c>
      <c r="AB31" s="170" t="s">
        <v>41</v>
      </c>
      <c r="AC31" s="186" t="s">
        <v>41</v>
      </c>
      <c r="AD31" s="158"/>
      <c r="AE31" s="170"/>
      <c r="AF31" s="170" t="s">
        <v>41</v>
      </c>
      <c r="AG31" s="170" t="s">
        <v>41</v>
      </c>
      <c r="AH31" s="170" t="s">
        <v>41</v>
      </c>
      <c r="AI31" s="170" t="s">
        <v>41</v>
      </c>
      <c r="AJ31" s="186" t="s">
        <v>41</v>
      </c>
      <c r="AK31" s="158"/>
      <c r="AL31" s="170"/>
      <c r="AM31" s="170" t="s">
        <v>41</v>
      </c>
      <c r="AN31" s="170" t="s">
        <v>41</v>
      </c>
      <c r="AO31" s="170" t="s">
        <v>41</v>
      </c>
      <c r="AP31" s="170" t="s">
        <v>41</v>
      </c>
      <c r="AQ31" s="186" t="s">
        <v>41</v>
      </c>
      <c r="AR31" s="158"/>
      <c r="AS31" s="170"/>
      <c r="AT31" s="170" t="s">
        <v>41</v>
      </c>
      <c r="AU31" s="170" t="s">
        <v>41</v>
      </c>
      <c r="AV31" s="170" t="s">
        <v>41</v>
      </c>
      <c r="AW31" s="170" t="s">
        <v>41</v>
      </c>
      <c r="AX31" s="186" t="s">
        <v>41</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132</v>
      </c>
      <c r="D33" s="36"/>
      <c r="E33" s="43"/>
      <c r="F33" s="48"/>
      <c r="G33" s="43"/>
      <c r="H33" s="48"/>
      <c r="I33" s="57" t="s">
        <v>20</v>
      </c>
      <c r="J33" s="71"/>
      <c r="K33" s="77" t="s">
        <v>39</v>
      </c>
      <c r="L33" s="93"/>
      <c r="M33" s="93"/>
      <c r="N33" s="36"/>
      <c r="O33" s="100" t="s">
        <v>91</v>
      </c>
      <c r="P33" s="105"/>
      <c r="Q33" s="105"/>
      <c r="R33" s="105"/>
      <c r="S33" s="116"/>
      <c r="T33" s="124" t="s">
        <v>37</v>
      </c>
      <c r="U33" s="132"/>
      <c r="V33" s="144"/>
      <c r="W33" s="158" t="s">
        <v>41</v>
      </c>
      <c r="X33" s="170" t="s">
        <v>41</v>
      </c>
      <c r="Y33" s="170" t="s">
        <v>41</v>
      </c>
      <c r="Z33" s="170"/>
      <c r="AA33" s="170"/>
      <c r="AB33" s="170" t="s">
        <v>41</v>
      </c>
      <c r="AC33" s="186" t="s">
        <v>41</v>
      </c>
      <c r="AD33" s="158" t="s">
        <v>41</v>
      </c>
      <c r="AE33" s="170" t="s">
        <v>41</v>
      </c>
      <c r="AF33" s="170" t="s">
        <v>41</v>
      </c>
      <c r="AG33" s="170"/>
      <c r="AH33" s="170"/>
      <c r="AI33" s="170" t="s">
        <v>41</v>
      </c>
      <c r="AJ33" s="186" t="s">
        <v>41</v>
      </c>
      <c r="AK33" s="158" t="s">
        <v>41</v>
      </c>
      <c r="AL33" s="170" t="s">
        <v>41</v>
      </c>
      <c r="AM33" s="170" t="s">
        <v>41</v>
      </c>
      <c r="AN33" s="170"/>
      <c r="AO33" s="170"/>
      <c r="AP33" s="170" t="s">
        <v>41</v>
      </c>
      <c r="AQ33" s="186" t="s">
        <v>41</v>
      </c>
      <c r="AR33" s="158" t="s">
        <v>41</v>
      </c>
      <c r="AS33" s="170" t="s">
        <v>41</v>
      </c>
      <c r="AT33" s="170" t="s">
        <v>41</v>
      </c>
      <c r="AU33" s="170"/>
      <c r="AV33" s="170"/>
      <c r="AW33" s="170" t="s">
        <v>41</v>
      </c>
      <c r="AX33" s="186" t="s">
        <v>41</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132</v>
      </c>
      <c r="D35" s="36"/>
      <c r="E35" s="43"/>
      <c r="F35" s="48"/>
      <c r="G35" s="43"/>
      <c r="H35" s="48"/>
      <c r="I35" s="57" t="s">
        <v>20</v>
      </c>
      <c r="J35" s="71"/>
      <c r="K35" s="77" t="s">
        <v>39</v>
      </c>
      <c r="L35" s="93"/>
      <c r="M35" s="93"/>
      <c r="N35" s="36"/>
      <c r="O35" s="100" t="s">
        <v>89</v>
      </c>
      <c r="P35" s="105"/>
      <c r="Q35" s="105"/>
      <c r="R35" s="105"/>
      <c r="S35" s="116"/>
      <c r="T35" s="126" t="s">
        <v>37</v>
      </c>
      <c r="U35" s="134"/>
      <c r="V35" s="146"/>
      <c r="W35" s="158" t="s">
        <v>65</v>
      </c>
      <c r="X35" s="170" t="s">
        <v>60</v>
      </c>
      <c r="Y35" s="170" t="s">
        <v>66</v>
      </c>
      <c r="Z35" s="170" t="s">
        <v>66</v>
      </c>
      <c r="AA35" s="170"/>
      <c r="AB35" s="170" t="s">
        <v>69</v>
      </c>
      <c r="AC35" s="186"/>
      <c r="AD35" s="158"/>
      <c r="AE35" s="170" t="s">
        <v>65</v>
      </c>
      <c r="AF35" s="170" t="s">
        <v>60</v>
      </c>
      <c r="AG35" s="170" t="s">
        <v>66</v>
      </c>
      <c r="AH35" s="170" t="s">
        <v>66</v>
      </c>
      <c r="AI35" s="170"/>
      <c r="AJ35" s="186" t="s">
        <v>69</v>
      </c>
      <c r="AK35" s="158" t="s">
        <v>69</v>
      </c>
      <c r="AL35" s="170"/>
      <c r="AM35" s="170" t="s">
        <v>65</v>
      </c>
      <c r="AN35" s="170" t="s">
        <v>60</v>
      </c>
      <c r="AO35" s="170" t="s">
        <v>66</v>
      </c>
      <c r="AP35" s="170" t="s">
        <v>66</v>
      </c>
      <c r="AQ35" s="186"/>
      <c r="AR35" s="158" t="s">
        <v>69</v>
      </c>
      <c r="AS35" s="170"/>
      <c r="AT35" s="170"/>
      <c r="AU35" s="170" t="s">
        <v>65</v>
      </c>
      <c r="AV35" s="170" t="s">
        <v>60</v>
      </c>
      <c r="AW35" s="170" t="s">
        <v>66</v>
      </c>
      <c r="AX35" s="186" t="s">
        <v>66</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132</v>
      </c>
      <c r="D37" s="36"/>
      <c r="E37" s="43"/>
      <c r="F37" s="48"/>
      <c r="G37" s="43"/>
      <c r="H37" s="48"/>
      <c r="I37" s="57" t="s">
        <v>20</v>
      </c>
      <c r="J37" s="71"/>
      <c r="K37" s="77" t="s">
        <v>119</v>
      </c>
      <c r="L37" s="93"/>
      <c r="M37" s="93"/>
      <c r="N37" s="36"/>
      <c r="O37" s="100" t="s">
        <v>165</v>
      </c>
      <c r="P37" s="105"/>
      <c r="Q37" s="105"/>
      <c r="R37" s="105"/>
      <c r="S37" s="116"/>
      <c r="T37" s="126" t="s">
        <v>37</v>
      </c>
      <c r="U37" s="134"/>
      <c r="V37" s="146"/>
      <c r="W37" s="158"/>
      <c r="X37" s="170" t="s">
        <v>65</v>
      </c>
      <c r="Y37" s="170" t="s">
        <v>60</v>
      </c>
      <c r="Z37" s="170" t="s">
        <v>69</v>
      </c>
      <c r="AA37" s="170" t="s">
        <v>66</v>
      </c>
      <c r="AB37" s="170"/>
      <c r="AC37" s="186" t="s">
        <v>69</v>
      </c>
      <c r="AD37" s="158" t="s">
        <v>69</v>
      </c>
      <c r="AE37" s="170"/>
      <c r="AF37" s="170" t="s">
        <v>65</v>
      </c>
      <c r="AG37" s="170" t="s">
        <v>60</v>
      </c>
      <c r="AH37" s="170" t="s">
        <v>69</v>
      </c>
      <c r="AI37" s="170" t="s">
        <v>66</v>
      </c>
      <c r="AJ37" s="186"/>
      <c r="AK37" s="158" t="s">
        <v>69</v>
      </c>
      <c r="AL37" s="170" t="s">
        <v>66</v>
      </c>
      <c r="AM37" s="170"/>
      <c r="AN37" s="170" t="s">
        <v>65</v>
      </c>
      <c r="AO37" s="170" t="s">
        <v>60</v>
      </c>
      <c r="AP37" s="170" t="s">
        <v>69</v>
      </c>
      <c r="AQ37" s="186"/>
      <c r="AR37" s="158"/>
      <c r="AS37" s="170" t="s">
        <v>69</v>
      </c>
      <c r="AT37" s="170" t="s">
        <v>66</v>
      </c>
      <c r="AU37" s="170"/>
      <c r="AV37" s="170" t="s">
        <v>65</v>
      </c>
      <c r="AW37" s="170" t="s">
        <v>60</v>
      </c>
      <c r="AX37" s="186" t="s">
        <v>69</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132</v>
      </c>
      <c r="D39" s="36"/>
      <c r="E39" s="43"/>
      <c r="F39" s="48"/>
      <c r="G39" s="43"/>
      <c r="H39" s="48"/>
      <c r="I39" s="57" t="s">
        <v>20</v>
      </c>
      <c r="J39" s="71"/>
      <c r="K39" s="77" t="s">
        <v>119</v>
      </c>
      <c r="L39" s="93"/>
      <c r="M39" s="93"/>
      <c r="N39" s="36"/>
      <c r="O39" s="100" t="s">
        <v>166</v>
      </c>
      <c r="P39" s="105"/>
      <c r="Q39" s="105"/>
      <c r="R39" s="105"/>
      <c r="S39" s="116"/>
      <c r="T39" s="126" t="s">
        <v>37</v>
      </c>
      <c r="U39" s="134"/>
      <c r="V39" s="146"/>
      <c r="W39" s="158" t="s">
        <v>69</v>
      </c>
      <c r="X39" s="170"/>
      <c r="Y39" s="170" t="s">
        <v>65</v>
      </c>
      <c r="Z39" s="170" t="s">
        <v>60</v>
      </c>
      <c r="AA39" s="170" t="s">
        <v>69</v>
      </c>
      <c r="AB39" s="170" t="s">
        <v>66</v>
      </c>
      <c r="AC39" s="186"/>
      <c r="AD39" s="158" t="s">
        <v>66</v>
      </c>
      <c r="AE39" s="170" t="s">
        <v>69</v>
      </c>
      <c r="AF39" s="170"/>
      <c r="AG39" s="170" t="s">
        <v>65</v>
      </c>
      <c r="AH39" s="170" t="s">
        <v>60</v>
      </c>
      <c r="AI39" s="170" t="s">
        <v>69</v>
      </c>
      <c r="AJ39" s="186"/>
      <c r="AK39" s="158" t="s">
        <v>66</v>
      </c>
      <c r="AL39" s="170" t="s">
        <v>69</v>
      </c>
      <c r="AM39" s="170"/>
      <c r="AN39" s="170"/>
      <c r="AO39" s="170" t="s">
        <v>65</v>
      </c>
      <c r="AP39" s="170" t="s">
        <v>60</v>
      </c>
      <c r="AQ39" s="186" t="s">
        <v>66</v>
      </c>
      <c r="AR39" s="158" t="s">
        <v>66</v>
      </c>
      <c r="AS39" s="170"/>
      <c r="AT39" s="170" t="s">
        <v>69</v>
      </c>
      <c r="AU39" s="170" t="s">
        <v>66</v>
      </c>
      <c r="AV39" s="170"/>
      <c r="AW39" s="170" t="s">
        <v>65</v>
      </c>
      <c r="AX39" s="186" t="s">
        <v>60</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132</v>
      </c>
      <c r="D41" s="36"/>
      <c r="E41" s="43"/>
      <c r="F41" s="48"/>
      <c r="G41" s="43"/>
      <c r="H41" s="48"/>
      <c r="I41" s="57" t="s">
        <v>20</v>
      </c>
      <c r="J41" s="71"/>
      <c r="K41" s="77" t="s">
        <v>119</v>
      </c>
      <c r="L41" s="93"/>
      <c r="M41" s="93"/>
      <c r="N41" s="36"/>
      <c r="O41" s="100" t="s">
        <v>82</v>
      </c>
      <c r="P41" s="105"/>
      <c r="Q41" s="105"/>
      <c r="R41" s="105"/>
      <c r="S41" s="116"/>
      <c r="T41" s="126" t="s">
        <v>37</v>
      </c>
      <c r="U41" s="134"/>
      <c r="V41" s="146"/>
      <c r="W41" s="158" t="s">
        <v>66</v>
      </c>
      <c r="X41" s="170" t="s">
        <v>69</v>
      </c>
      <c r="Y41" s="170"/>
      <c r="Z41" s="170" t="s">
        <v>65</v>
      </c>
      <c r="AA41" s="170" t="s">
        <v>60</v>
      </c>
      <c r="AB41" s="170"/>
      <c r="AC41" s="186" t="s">
        <v>66</v>
      </c>
      <c r="AD41" s="158" t="s">
        <v>69</v>
      </c>
      <c r="AE41" s="170" t="s">
        <v>69</v>
      </c>
      <c r="AF41" s="170" t="s">
        <v>66</v>
      </c>
      <c r="AG41" s="170"/>
      <c r="AH41" s="170" t="s">
        <v>65</v>
      </c>
      <c r="AI41" s="170" t="s">
        <v>60</v>
      </c>
      <c r="AJ41" s="186"/>
      <c r="AK41" s="158" t="s">
        <v>69</v>
      </c>
      <c r="AL41" s="170"/>
      <c r="AM41" s="170" t="s">
        <v>69</v>
      </c>
      <c r="AN41" s="170" t="s">
        <v>69</v>
      </c>
      <c r="AO41" s="170"/>
      <c r="AP41" s="170" t="s">
        <v>65</v>
      </c>
      <c r="AQ41" s="186" t="s">
        <v>60</v>
      </c>
      <c r="AR41" s="158" t="s">
        <v>69</v>
      </c>
      <c r="AS41" s="170" t="s">
        <v>66</v>
      </c>
      <c r="AT41" s="170"/>
      <c r="AU41" s="170" t="s">
        <v>69</v>
      </c>
      <c r="AV41" s="170" t="s">
        <v>69</v>
      </c>
      <c r="AW41" s="170"/>
      <c r="AX41" s="186" t="s">
        <v>65</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132</v>
      </c>
      <c r="D43" s="36"/>
      <c r="E43" s="43"/>
      <c r="F43" s="48"/>
      <c r="G43" s="43"/>
      <c r="H43" s="48"/>
      <c r="I43" s="57" t="s">
        <v>16</v>
      </c>
      <c r="J43" s="71"/>
      <c r="K43" s="77" t="s">
        <v>119</v>
      </c>
      <c r="L43" s="93"/>
      <c r="M43" s="93"/>
      <c r="N43" s="36"/>
      <c r="O43" s="100" t="s">
        <v>167</v>
      </c>
      <c r="P43" s="105"/>
      <c r="Q43" s="105"/>
      <c r="R43" s="105"/>
      <c r="S43" s="116"/>
      <c r="T43" s="126" t="s">
        <v>37</v>
      </c>
      <c r="U43" s="134"/>
      <c r="V43" s="146"/>
      <c r="W43" s="158"/>
      <c r="X43" s="170" t="s">
        <v>66</v>
      </c>
      <c r="Y43" s="170" t="s">
        <v>69</v>
      </c>
      <c r="Z43" s="170"/>
      <c r="AA43" s="170" t="s">
        <v>69</v>
      </c>
      <c r="AB43" s="170" t="s">
        <v>69</v>
      </c>
      <c r="AC43" s="186"/>
      <c r="AD43" s="158"/>
      <c r="AE43" s="170" t="s">
        <v>66</v>
      </c>
      <c r="AF43" s="170" t="s">
        <v>69</v>
      </c>
      <c r="AG43" s="170" t="s">
        <v>69</v>
      </c>
      <c r="AH43" s="170"/>
      <c r="AI43" s="170"/>
      <c r="AJ43" s="186" t="s">
        <v>66</v>
      </c>
      <c r="AK43" s="158"/>
      <c r="AL43" s="170"/>
      <c r="AM43" s="170" t="s">
        <v>66</v>
      </c>
      <c r="AN43" s="170" t="s">
        <v>66</v>
      </c>
      <c r="AO43" s="170" t="s">
        <v>69</v>
      </c>
      <c r="AP43" s="170"/>
      <c r="AQ43" s="186" t="s">
        <v>69</v>
      </c>
      <c r="AR43" s="158"/>
      <c r="AS43" s="170" t="s">
        <v>69</v>
      </c>
      <c r="AT43" s="170" t="s">
        <v>69</v>
      </c>
      <c r="AU43" s="170"/>
      <c r="AV43" s="170" t="s">
        <v>69</v>
      </c>
      <c r="AW43" s="170" t="s">
        <v>66</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132</v>
      </c>
      <c r="D45" s="36"/>
      <c r="E45" s="43"/>
      <c r="F45" s="48"/>
      <c r="G45" s="43"/>
      <c r="H45" s="48"/>
      <c r="I45" s="57" t="s">
        <v>20</v>
      </c>
      <c r="J45" s="71"/>
      <c r="K45" s="77" t="s">
        <v>39</v>
      </c>
      <c r="L45" s="93"/>
      <c r="M45" s="93"/>
      <c r="N45" s="36"/>
      <c r="O45" s="100" t="s">
        <v>168</v>
      </c>
      <c r="P45" s="105"/>
      <c r="Q45" s="105"/>
      <c r="R45" s="105"/>
      <c r="S45" s="116"/>
      <c r="T45" s="126" t="s">
        <v>37</v>
      </c>
      <c r="U45" s="134"/>
      <c r="V45" s="146"/>
      <c r="W45" s="158" t="s">
        <v>69</v>
      </c>
      <c r="X45" s="170" t="s">
        <v>69</v>
      </c>
      <c r="Y45" s="170"/>
      <c r="Z45" s="170"/>
      <c r="AA45" s="170" t="s">
        <v>65</v>
      </c>
      <c r="AB45" s="170" t="s">
        <v>60</v>
      </c>
      <c r="AC45" s="186" t="s">
        <v>66</v>
      </c>
      <c r="AD45" s="158" t="s">
        <v>66</v>
      </c>
      <c r="AE45" s="170"/>
      <c r="AF45" s="170" t="s">
        <v>69</v>
      </c>
      <c r="AG45" s="170" t="s">
        <v>69</v>
      </c>
      <c r="AH45" s="170"/>
      <c r="AI45" s="170" t="s">
        <v>65</v>
      </c>
      <c r="AJ45" s="186" t="s">
        <v>60</v>
      </c>
      <c r="AK45" s="158" t="s">
        <v>66</v>
      </c>
      <c r="AL45" s="170" t="s">
        <v>66</v>
      </c>
      <c r="AM45" s="170"/>
      <c r="AN45" s="170" t="s">
        <v>69</v>
      </c>
      <c r="AO45" s="170"/>
      <c r="AP45" s="170"/>
      <c r="AQ45" s="186" t="s">
        <v>65</v>
      </c>
      <c r="AR45" s="158" t="s">
        <v>60</v>
      </c>
      <c r="AS45" s="170" t="s">
        <v>66</v>
      </c>
      <c r="AT45" s="170" t="s">
        <v>66</v>
      </c>
      <c r="AU45" s="170"/>
      <c r="AV45" s="170" t="s">
        <v>66</v>
      </c>
      <c r="AW45" s="170" t="s">
        <v>69</v>
      </c>
      <c r="AX45" s="186" t="s">
        <v>69</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132</v>
      </c>
      <c r="D47" s="36"/>
      <c r="E47" s="43"/>
      <c r="F47" s="48"/>
      <c r="G47" s="43"/>
      <c r="H47" s="48"/>
      <c r="I47" s="57" t="s">
        <v>20</v>
      </c>
      <c r="J47" s="71"/>
      <c r="K47" s="77" t="s">
        <v>119</v>
      </c>
      <c r="L47" s="93"/>
      <c r="M47" s="93"/>
      <c r="N47" s="36"/>
      <c r="O47" s="100" t="s">
        <v>88</v>
      </c>
      <c r="P47" s="105"/>
      <c r="Q47" s="105"/>
      <c r="R47" s="105"/>
      <c r="S47" s="116"/>
      <c r="T47" s="126" t="s">
        <v>37</v>
      </c>
      <c r="U47" s="134"/>
      <c r="V47" s="146"/>
      <c r="W47" s="158"/>
      <c r="X47" s="170" t="s">
        <v>66</v>
      </c>
      <c r="Y47" s="170" t="s">
        <v>69</v>
      </c>
      <c r="Z47" s="170" t="s">
        <v>69</v>
      </c>
      <c r="AA47" s="170"/>
      <c r="AB47" s="170" t="s">
        <v>65</v>
      </c>
      <c r="AC47" s="186" t="s">
        <v>60</v>
      </c>
      <c r="AD47" s="158" t="s">
        <v>69</v>
      </c>
      <c r="AE47" s="170"/>
      <c r="AF47" s="170" t="s">
        <v>69</v>
      </c>
      <c r="AG47" s="170" t="s">
        <v>69</v>
      </c>
      <c r="AH47" s="170"/>
      <c r="AI47" s="170"/>
      <c r="AJ47" s="186" t="s">
        <v>65</v>
      </c>
      <c r="AK47" s="158" t="s">
        <v>60</v>
      </c>
      <c r="AL47" s="170" t="s">
        <v>69</v>
      </c>
      <c r="AM47" s="170" t="s">
        <v>69</v>
      </c>
      <c r="AN47" s="170" t="s">
        <v>69</v>
      </c>
      <c r="AO47" s="170" t="s">
        <v>66</v>
      </c>
      <c r="AP47" s="170" t="s">
        <v>66</v>
      </c>
      <c r="AQ47" s="186"/>
      <c r="AR47" s="158" t="s">
        <v>65</v>
      </c>
      <c r="AS47" s="170" t="s">
        <v>60</v>
      </c>
      <c r="AT47" s="170" t="s">
        <v>66</v>
      </c>
      <c r="AU47" s="170" t="s">
        <v>69</v>
      </c>
      <c r="AV47" s="170"/>
      <c r="AW47" s="170"/>
      <c r="AX47" s="186" t="s">
        <v>66</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132</v>
      </c>
      <c r="D49" s="36"/>
      <c r="E49" s="43"/>
      <c r="F49" s="48"/>
      <c r="G49" s="43"/>
      <c r="H49" s="48"/>
      <c r="I49" s="57" t="s">
        <v>20</v>
      </c>
      <c r="J49" s="71"/>
      <c r="K49" s="77" t="s">
        <v>119</v>
      </c>
      <c r="L49" s="93"/>
      <c r="M49" s="93"/>
      <c r="N49" s="36"/>
      <c r="O49" s="100" t="s">
        <v>169</v>
      </c>
      <c r="P49" s="105"/>
      <c r="Q49" s="105"/>
      <c r="R49" s="105"/>
      <c r="S49" s="116"/>
      <c r="T49" s="126" t="s">
        <v>37</v>
      </c>
      <c r="U49" s="134"/>
      <c r="V49" s="146"/>
      <c r="W49" s="158" t="s">
        <v>66</v>
      </c>
      <c r="X49" s="170"/>
      <c r="Y49" s="170" t="s">
        <v>66</v>
      </c>
      <c r="Z49" s="170"/>
      <c r="AA49" s="170" t="s">
        <v>69</v>
      </c>
      <c r="AB49" s="170"/>
      <c r="AC49" s="186" t="s">
        <v>65</v>
      </c>
      <c r="AD49" s="158" t="s">
        <v>60</v>
      </c>
      <c r="AE49" s="170" t="s">
        <v>69</v>
      </c>
      <c r="AF49" s="170" t="s">
        <v>69</v>
      </c>
      <c r="AG49" s="170" t="s">
        <v>66</v>
      </c>
      <c r="AH49" s="170" t="s">
        <v>66</v>
      </c>
      <c r="AI49" s="170"/>
      <c r="AJ49" s="186" t="s">
        <v>69</v>
      </c>
      <c r="AK49" s="158" t="s">
        <v>65</v>
      </c>
      <c r="AL49" s="170" t="s">
        <v>60</v>
      </c>
      <c r="AM49" s="170" t="s">
        <v>66</v>
      </c>
      <c r="AN49" s="170"/>
      <c r="AO49" s="170" t="s">
        <v>69</v>
      </c>
      <c r="AP49" s="170" t="s">
        <v>69</v>
      </c>
      <c r="AQ49" s="186"/>
      <c r="AR49" s="158"/>
      <c r="AS49" s="170" t="s">
        <v>65</v>
      </c>
      <c r="AT49" s="170" t="s">
        <v>60</v>
      </c>
      <c r="AU49" s="170" t="s">
        <v>66</v>
      </c>
      <c r="AV49" s="170" t="s">
        <v>69</v>
      </c>
      <c r="AW49" s="170" t="s">
        <v>69</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132</v>
      </c>
      <c r="D51" s="36"/>
      <c r="E51" s="43"/>
      <c r="F51" s="48"/>
      <c r="G51" s="43"/>
      <c r="H51" s="48"/>
      <c r="I51" s="57" t="s">
        <v>20</v>
      </c>
      <c r="J51" s="71"/>
      <c r="K51" s="77" t="s">
        <v>119</v>
      </c>
      <c r="L51" s="93"/>
      <c r="M51" s="93"/>
      <c r="N51" s="36"/>
      <c r="O51" s="100" t="s">
        <v>170</v>
      </c>
      <c r="P51" s="105"/>
      <c r="Q51" s="105"/>
      <c r="R51" s="105"/>
      <c r="S51" s="116"/>
      <c r="T51" s="126" t="s">
        <v>37</v>
      </c>
      <c r="U51" s="134"/>
      <c r="V51" s="146"/>
      <c r="W51" s="158" t="s">
        <v>60</v>
      </c>
      <c r="X51" s="170"/>
      <c r="Y51" s="170" t="s">
        <v>69</v>
      </c>
      <c r="Z51" s="170" t="s">
        <v>66</v>
      </c>
      <c r="AA51" s="170" t="s">
        <v>66</v>
      </c>
      <c r="AB51" s="170" t="s">
        <v>66</v>
      </c>
      <c r="AC51" s="186"/>
      <c r="AD51" s="158" t="s">
        <v>65</v>
      </c>
      <c r="AE51" s="170" t="s">
        <v>60</v>
      </c>
      <c r="AF51" s="170" t="s">
        <v>66</v>
      </c>
      <c r="AG51" s="170"/>
      <c r="AH51" s="170" t="s">
        <v>69</v>
      </c>
      <c r="AI51" s="170" t="s">
        <v>69</v>
      </c>
      <c r="AJ51" s="186"/>
      <c r="AK51" s="158"/>
      <c r="AL51" s="170" t="s">
        <v>65</v>
      </c>
      <c r="AM51" s="170" t="s">
        <v>60</v>
      </c>
      <c r="AN51" s="170" t="s">
        <v>66</v>
      </c>
      <c r="AO51" s="170"/>
      <c r="AP51" s="170" t="s">
        <v>69</v>
      </c>
      <c r="AQ51" s="186" t="s">
        <v>69</v>
      </c>
      <c r="AR51" s="158" t="s">
        <v>69</v>
      </c>
      <c r="AS51" s="170"/>
      <c r="AT51" s="170" t="s">
        <v>65</v>
      </c>
      <c r="AU51" s="170" t="s">
        <v>60</v>
      </c>
      <c r="AV51" s="170" t="s">
        <v>66</v>
      </c>
      <c r="AW51" s="170"/>
      <c r="AX51" s="186" t="s">
        <v>69</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132</v>
      </c>
      <c r="D53" s="36"/>
      <c r="E53" s="44"/>
      <c r="F53" s="49"/>
      <c r="G53" s="44"/>
      <c r="H53" s="49"/>
      <c r="I53" s="57" t="s">
        <v>16</v>
      </c>
      <c r="J53" s="71"/>
      <c r="K53" s="77" t="s">
        <v>119</v>
      </c>
      <c r="L53" s="93"/>
      <c r="M53" s="93"/>
      <c r="N53" s="36"/>
      <c r="O53" s="100" t="s">
        <v>172</v>
      </c>
      <c r="P53" s="105"/>
      <c r="Q53" s="105"/>
      <c r="R53" s="105"/>
      <c r="S53" s="116"/>
      <c r="T53" s="124" t="s">
        <v>37</v>
      </c>
      <c r="U53" s="132"/>
      <c r="V53" s="144"/>
      <c r="W53" s="158" t="s">
        <v>69</v>
      </c>
      <c r="X53" s="170"/>
      <c r="Y53" s="170"/>
      <c r="Z53" s="170" t="s">
        <v>69</v>
      </c>
      <c r="AA53" s="170"/>
      <c r="AB53" s="170" t="s">
        <v>69</v>
      </c>
      <c r="AC53" s="186" t="s">
        <v>69</v>
      </c>
      <c r="AD53" s="158"/>
      <c r="AE53" s="170" t="s">
        <v>69</v>
      </c>
      <c r="AF53" s="170"/>
      <c r="AG53" s="170"/>
      <c r="AH53" s="170" t="s">
        <v>69</v>
      </c>
      <c r="AI53" s="170" t="s">
        <v>66</v>
      </c>
      <c r="AJ53" s="186" t="s">
        <v>66</v>
      </c>
      <c r="AK53" s="158" t="s">
        <v>69</v>
      </c>
      <c r="AL53" s="170"/>
      <c r="AM53" s="170" t="s">
        <v>69</v>
      </c>
      <c r="AN53" s="170"/>
      <c r="AO53" s="170" t="s">
        <v>69</v>
      </c>
      <c r="AP53" s="170"/>
      <c r="AQ53" s="186" t="s">
        <v>66</v>
      </c>
      <c r="AR53" s="158" t="s">
        <v>66</v>
      </c>
      <c r="AS53" s="170" t="s">
        <v>69</v>
      </c>
      <c r="AT53" s="170"/>
      <c r="AU53" s="170" t="s">
        <v>69</v>
      </c>
      <c r="AV53" s="170"/>
      <c r="AW53" s="170" t="s">
        <v>66</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132</v>
      </c>
      <c r="D55" s="36"/>
      <c r="E55" s="44"/>
      <c r="F55" s="49"/>
      <c r="G55" s="44"/>
      <c r="H55" s="49"/>
      <c r="I55" s="57" t="s">
        <v>20</v>
      </c>
      <c r="J55" s="71"/>
      <c r="K55" s="77" t="s">
        <v>39</v>
      </c>
      <c r="L55" s="93"/>
      <c r="M55" s="93"/>
      <c r="N55" s="36"/>
      <c r="O55" s="100" t="s">
        <v>173</v>
      </c>
      <c r="P55" s="105"/>
      <c r="Q55" s="105"/>
      <c r="R55" s="105"/>
      <c r="S55" s="116"/>
      <c r="T55" s="124" t="s">
        <v>37</v>
      </c>
      <c r="U55" s="132"/>
      <c r="V55" s="144"/>
      <c r="W55" s="158" t="s">
        <v>65</v>
      </c>
      <c r="X55" s="170" t="s">
        <v>60</v>
      </c>
      <c r="Y55" s="170" t="s">
        <v>66</v>
      </c>
      <c r="Z55" s="170" t="s">
        <v>66</v>
      </c>
      <c r="AA55" s="170"/>
      <c r="AB55" s="170" t="s">
        <v>69</v>
      </c>
      <c r="AC55" s="186"/>
      <c r="AD55" s="158"/>
      <c r="AE55" s="170" t="s">
        <v>65</v>
      </c>
      <c r="AF55" s="170" t="s">
        <v>60</v>
      </c>
      <c r="AG55" s="170" t="s">
        <v>66</v>
      </c>
      <c r="AH55" s="170" t="s">
        <v>66</v>
      </c>
      <c r="AI55" s="170"/>
      <c r="AJ55" s="186" t="s">
        <v>69</v>
      </c>
      <c r="AK55" s="158" t="s">
        <v>69</v>
      </c>
      <c r="AL55" s="170"/>
      <c r="AM55" s="170" t="s">
        <v>65</v>
      </c>
      <c r="AN55" s="170" t="s">
        <v>60</v>
      </c>
      <c r="AO55" s="170" t="s">
        <v>66</v>
      </c>
      <c r="AP55" s="170" t="s">
        <v>66</v>
      </c>
      <c r="AQ55" s="186"/>
      <c r="AR55" s="158" t="s">
        <v>69</v>
      </c>
      <c r="AS55" s="170"/>
      <c r="AT55" s="170"/>
      <c r="AU55" s="170" t="s">
        <v>65</v>
      </c>
      <c r="AV55" s="170" t="s">
        <v>60</v>
      </c>
      <c r="AW55" s="170" t="s">
        <v>66</v>
      </c>
      <c r="AX55" s="186" t="s">
        <v>66</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132</v>
      </c>
      <c r="D57" s="36"/>
      <c r="E57" s="43"/>
      <c r="F57" s="48"/>
      <c r="G57" s="43"/>
      <c r="H57" s="48"/>
      <c r="I57" s="57" t="s">
        <v>20</v>
      </c>
      <c r="J57" s="71"/>
      <c r="K57" s="77" t="s">
        <v>119</v>
      </c>
      <c r="L57" s="93"/>
      <c r="M57" s="93"/>
      <c r="N57" s="36"/>
      <c r="O57" s="100" t="s">
        <v>137</v>
      </c>
      <c r="P57" s="105"/>
      <c r="Q57" s="105"/>
      <c r="R57" s="105"/>
      <c r="S57" s="116"/>
      <c r="T57" s="126" t="s">
        <v>37</v>
      </c>
      <c r="U57" s="134"/>
      <c r="V57" s="146"/>
      <c r="W57" s="158"/>
      <c r="X57" s="170" t="s">
        <v>65</v>
      </c>
      <c r="Y57" s="170" t="s">
        <v>60</v>
      </c>
      <c r="Z57" s="170" t="s">
        <v>69</v>
      </c>
      <c r="AA57" s="170" t="s">
        <v>66</v>
      </c>
      <c r="AB57" s="170"/>
      <c r="AC57" s="186" t="s">
        <v>69</v>
      </c>
      <c r="AD57" s="158" t="s">
        <v>69</v>
      </c>
      <c r="AE57" s="170"/>
      <c r="AF57" s="170" t="s">
        <v>65</v>
      </c>
      <c r="AG57" s="170" t="s">
        <v>60</v>
      </c>
      <c r="AH57" s="170" t="s">
        <v>69</v>
      </c>
      <c r="AI57" s="170" t="s">
        <v>66</v>
      </c>
      <c r="AJ57" s="186"/>
      <c r="AK57" s="158" t="s">
        <v>69</v>
      </c>
      <c r="AL57" s="170" t="s">
        <v>66</v>
      </c>
      <c r="AM57" s="170"/>
      <c r="AN57" s="170" t="s">
        <v>65</v>
      </c>
      <c r="AO57" s="170" t="s">
        <v>60</v>
      </c>
      <c r="AP57" s="170" t="s">
        <v>69</v>
      </c>
      <c r="AQ57" s="186"/>
      <c r="AR57" s="158"/>
      <c r="AS57" s="170" t="s">
        <v>69</v>
      </c>
      <c r="AT57" s="170" t="s">
        <v>66</v>
      </c>
      <c r="AU57" s="170"/>
      <c r="AV57" s="170" t="s">
        <v>65</v>
      </c>
      <c r="AW57" s="170" t="s">
        <v>60</v>
      </c>
      <c r="AX57" s="186" t="s">
        <v>69</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132</v>
      </c>
      <c r="D59" s="36"/>
      <c r="E59" s="43"/>
      <c r="F59" s="48"/>
      <c r="G59" s="43"/>
      <c r="H59" s="48"/>
      <c r="I59" s="57" t="s">
        <v>20</v>
      </c>
      <c r="J59" s="71"/>
      <c r="K59" s="77" t="s">
        <v>119</v>
      </c>
      <c r="L59" s="93"/>
      <c r="M59" s="93"/>
      <c r="N59" s="36"/>
      <c r="O59" s="100" t="s">
        <v>174</v>
      </c>
      <c r="P59" s="105"/>
      <c r="Q59" s="105"/>
      <c r="R59" s="105"/>
      <c r="S59" s="116"/>
      <c r="T59" s="126" t="s">
        <v>37</v>
      </c>
      <c r="U59" s="134"/>
      <c r="V59" s="146"/>
      <c r="W59" s="158" t="s">
        <v>69</v>
      </c>
      <c r="X59" s="170"/>
      <c r="Y59" s="170" t="s">
        <v>65</v>
      </c>
      <c r="Z59" s="170" t="s">
        <v>60</v>
      </c>
      <c r="AA59" s="170" t="s">
        <v>69</v>
      </c>
      <c r="AB59" s="170" t="s">
        <v>66</v>
      </c>
      <c r="AC59" s="186"/>
      <c r="AD59" s="158" t="s">
        <v>66</v>
      </c>
      <c r="AE59" s="170" t="s">
        <v>69</v>
      </c>
      <c r="AF59" s="170"/>
      <c r="AG59" s="170" t="s">
        <v>65</v>
      </c>
      <c r="AH59" s="170" t="s">
        <v>60</v>
      </c>
      <c r="AI59" s="170" t="s">
        <v>69</v>
      </c>
      <c r="AJ59" s="186"/>
      <c r="AK59" s="158" t="s">
        <v>66</v>
      </c>
      <c r="AL59" s="170" t="s">
        <v>69</v>
      </c>
      <c r="AM59" s="170"/>
      <c r="AN59" s="170"/>
      <c r="AO59" s="170" t="s">
        <v>65</v>
      </c>
      <c r="AP59" s="170" t="s">
        <v>60</v>
      </c>
      <c r="AQ59" s="186" t="s">
        <v>66</v>
      </c>
      <c r="AR59" s="158" t="s">
        <v>66</v>
      </c>
      <c r="AS59" s="170"/>
      <c r="AT59" s="170" t="s">
        <v>69</v>
      </c>
      <c r="AU59" s="170" t="s">
        <v>66</v>
      </c>
      <c r="AV59" s="170"/>
      <c r="AW59" s="170" t="s">
        <v>65</v>
      </c>
      <c r="AX59" s="186" t="s">
        <v>60</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132</v>
      </c>
      <c r="D61" s="36"/>
      <c r="E61" s="43"/>
      <c r="F61" s="48"/>
      <c r="G61" s="43"/>
      <c r="H61" s="48"/>
      <c r="I61" s="57" t="s">
        <v>20</v>
      </c>
      <c r="J61" s="71"/>
      <c r="K61" s="77" t="s">
        <v>119</v>
      </c>
      <c r="L61" s="93"/>
      <c r="M61" s="93"/>
      <c r="N61" s="36"/>
      <c r="O61" s="100" t="s">
        <v>175</v>
      </c>
      <c r="P61" s="105"/>
      <c r="Q61" s="105"/>
      <c r="R61" s="105"/>
      <c r="S61" s="116"/>
      <c r="T61" s="126" t="s">
        <v>37</v>
      </c>
      <c r="U61" s="134"/>
      <c r="V61" s="146"/>
      <c r="W61" s="158" t="s">
        <v>66</v>
      </c>
      <c r="X61" s="170" t="s">
        <v>69</v>
      </c>
      <c r="Y61" s="170"/>
      <c r="Z61" s="170" t="s">
        <v>65</v>
      </c>
      <c r="AA61" s="170" t="s">
        <v>60</v>
      </c>
      <c r="AB61" s="170"/>
      <c r="AC61" s="186" t="s">
        <v>66</v>
      </c>
      <c r="AD61" s="158" t="s">
        <v>69</v>
      </c>
      <c r="AE61" s="170" t="s">
        <v>69</v>
      </c>
      <c r="AF61" s="170" t="s">
        <v>66</v>
      </c>
      <c r="AG61" s="170"/>
      <c r="AH61" s="170" t="s">
        <v>65</v>
      </c>
      <c r="AI61" s="170" t="s">
        <v>60</v>
      </c>
      <c r="AJ61" s="186"/>
      <c r="AK61" s="158" t="s">
        <v>69</v>
      </c>
      <c r="AL61" s="170"/>
      <c r="AM61" s="170" t="s">
        <v>69</v>
      </c>
      <c r="AN61" s="170" t="s">
        <v>69</v>
      </c>
      <c r="AO61" s="170"/>
      <c r="AP61" s="170" t="s">
        <v>65</v>
      </c>
      <c r="AQ61" s="186" t="s">
        <v>60</v>
      </c>
      <c r="AR61" s="158" t="s">
        <v>69</v>
      </c>
      <c r="AS61" s="170" t="s">
        <v>66</v>
      </c>
      <c r="AT61" s="170"/>
      <c r="AU61" s="170" t="s">
        <v>69</v>
      </c>
      <c r="AV61" s="170" t="s">
        <v>69</v>
      </c>
      <c r="AW61" s="170"/>
      <c r="AX61" s="186" t="s">
        <v>65</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132</v>
      </c>
      <c r="D63" s="36"/>
      <c r="E63" s="43"/>
      <c r="F63" s="48"/>
      <c r="G63" s="43"/>
      <c r="H63" s="48"/>
      <c r="I63" s="57" t="s">
        <v>16</v>
      </c>
      <c r="J63" s="71"/>
      <c r="K63" s="77" t="s">
        <v>119</v>
      </c>
      <c r="L63" s="93"/>
      <c r="M63" s="93"/>
      <c r="N63" s="36"/>
      <c r="O63" s="100" t="s">
        <v>19</v>
      </c>
      <c r="P63" s="105"/>
      <c r="Q63" s="105"/>
      <c r="R63" s="105"/>
      <c r="S63" s="116"/>
      <c r="T63" s="126" t="s">
        <v>37</v>
      </c>
      <c r="U63" s="134"/>
      <c r="V63" s="146"/>
      <c r="W63" s="158"/>
      <c r="X63" s="170" t="s">
        <v>66</v>
      </c>
      <c r="Y63" s="170" t="s">
        <v>69</v>
      </c>
      <c r="Z63" s="170"/>
      <c r="AA63" s="170" t="s">
        <v>69</v>
      </c>
      <c r="AB63" s="170" t="s">
        <v>69</v>
      </c>
      <c r="AC63" s="186"/>
      <c r="AD63" s="158"/>
      <c r="AE63" s="170" t="s">
        <v>66</v>
      </c>
      <c r="AF63" s="170" t="s">
        <v>69</v>
      </c>
      <c r="AG63" s="170" t="s">
        <v>69</v>
      </c>
      <c r="AH63" s="170"/>
      <c r="AI63" s="170"/>
      <c r="AJ63" s="186" t="s">
        <v>66</v>
      </c>
      <c r="AK63" s="158"/>
      <c r="AL63" s="170"/>
      <c r="AM63" s="170" t="s">
        <v>66</v>
      </c>
      <c r="AN63" s="170" t="s">
        <v>66</v>
      </c>
      <c r="AO63" s="170" t="s">
        <v>69</v>
      </c>
      <c r="AP63" s="170"/>
      <c r="AQ63" s="186" t="s">
        <v>69</v>
      </c>
      <c r="AR63" s="158"/>
      <c r="AS63" s="170" t="s">
        <v>69</v>
      </c>
      <c r="AT63" s="170" t="s">
        <v>69</v>
      </c>
      <c r="AU63" s="170"/>
      <c r="AV63" s="170" t="s">
        <v>69</v>
      </c>
      <c r="AW63" s="170" t="s">
        <v>66</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132</v>
      </c>
      <c r="D65" s="36"/>
      <c r="E65" s="43"/>
      <c r="F65" s="48"/>
      <c r="G65" s="43"/>
      <c r="H65" s="48"/>
      <c r="I65" s="57" t="s">
        <v>20</v>
      </c>
      <c r="J65" s="71"/>
      <c r="K65" s="77" t="s">
        <v>39</v>
      </c>
      <c r="L65" s="93"/>
      <c r="M65" s="93"/>
      <c r="N65" s="36"/>
      <c r="O65" s="100" t="s">
        <v>176</v>
      </c>
      <c r="P65" s="105"/>
      <c r="Q65" s="105"/>
      <c r="R65" s="105"/>
      <c r="S65" s="116"/>
      <c r="T65" s="126" t="s">
        <v>37</v>
      </c>
      <c r="U65" s="134"/>
      <c r="V65" s="146"/>
      <c r="W65" s="158" t="s">
        <v>69</v>
      </c>
      <c r="X65" s="170" t="s">
        <v>69</v>
      </c>
      <c r="Y65" s="170"/>
      <c r="Z65" s="170"/>
      <c r="AA65" s="170" t="s">
        <v>65</v>
      </c>
      <c r="AB65" s="170" t="s">
        <v>60</v>
      </c>
      <c r="AC65" s="186" t="s">
        <v>66</v>
      </c>
      <c r="AD65" s="158" t="s">
        <v>66</v>
      </c>
      <c r="AE65" s="170"/>
      <c r="AF65" s="170" t="s">
        <v>69</v>
      </c>
      <c r="AG65" s="170" t="s">
        <v>69</v>
      </c>
      <c r="AH65" s="170"/>
      <c r="AI65" s="170" t="s">
        <v>65</v>
      </c>
      <c r="AJ65" s="186" t="s">
        <v>60</v>
      </c>
      <c r="AK65" s="158" t="s">
        <v>66</v>
      </c>
      <c r="AL65" s="170" t="s">
        <v>66</v>
      </c>
      <c r="AM65" s="170"/>
      <c r="AN65" s="170" t="s">
        <v>69</v>
      </c>
      <c r="AO65" s="170"/>
      <c r="AP65" s="170"/>
      <c r="AQ65" s="186" t="s">
        <v>65</v>
      </c>
      <c r="AR65" s="158" t="s">
        <v>60</v>
      </c>
      <c r="AS65" s="170" t="s">
        <v>66</v>
      </c>
      <c r="AT65" s="170" t="s">
        <v>66</v>
      </c>
      <c r="AU65" s="170"/>
      <c r="AV65" s="170" t="s">
        <v>66</v>
      </c>
      <c r="AW65" s="170" t="s">
        <v>69</v>
      </c>
      <c r="AX65" s="186" t="s">
        <v>69</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132</v>
      </c>
      <c r="D67" s="36"/>
      <c r="E67" s="43"/>
      <c r="F67" s="48"/>
      <c r="G67" s="43"/>
      <c r="H67" s="48"/>
      <c r="I67" s="57" t="s">
        <v>20</v>
      </c>
      <c r="J67" s="71"/>
      <c r="K67" s="77" t="s">
        <v>119</v>
      </c>
      <c r="L67" s="93"/>
      <c r="M67" s="93"/>
      <c r="N67" s="36"/>
      <c r="O67" s="100" t="s">
        <v>177</v>
      </c>
      <c r="P67" s="105"/>
      <c r="Q67" s="105"/>
      <c r="R67" s="105"/>
      <c r="S67" s="116"/>
      <c r="T67" s="126" t="s">
        <v>37</v>
      </c>
      <c r="U67" s="134"/>
      <c r="V67" s="146"/>
      <c r="W67" s="158"/>
      <c r="X67" s="170" t="s">
        <v>66</v>
      </c>
      <c r="Y67" s="170" t="s">
        <v>69</v>
      </c>
      <c r="Z67" s="170" t="s">
        <v>69</v>
      </c>
      <c r="AA67" s="170"/>
      <c r="AB67" s="170" t="s">
        <v>65</v>
      </c>
      <c r="AC67" s="186" t="s">
        <v>60</v>
      </c>
      <c r="AD67" s="158" t="s">
        <v>69</v>
      </c>
      <c r="AE67" s="170"/>
      <c r="AF67" s="170" t="s">
        <v>69</v>
      </c>
      <c r="AG67" s="170" t="s">
        <v>69</v>
      </c>
      <c r="AH67" s="170"/>
      <c r="AI67" s="170"/>
      <c r="AJ67" s="186" t="s">
        <v>65</v>
      </c>
      <c r="AK67" s="158" t="s">
        <v>60</v>
      </c>
      <c r="AL67" s="170" t="s">
        <v>69</v>
      </c>
      <c r="AM67" s="170" t="s">
        <v>69</v>
      </c>
      <c r="AN67" s="170" t="s">
        <v>69</v>
      </c>
      <c r="AO67" s="170" t="s">
        <v>66</v>
      </c>
      <c r="AP67" s="170" t="s">
        <v>66</v>
      </c>
      <c r="AQ67" s="186"/>
      <c r="AR67" s="158" t="s">
        <v>65</v>
      </c>
      <c r="AS67" s="170" t="s">
        <v>60</v>
      </c>
      <c r="AT67" s="170" t="s">
        <v>66</v>
      </c>
      <c r="AU67" s="170" t="s">
        <v>69</v>
      </c>
      <c r="AV67" s="170"/>
      <c r="AW67" s="170"/>
      <c r="AX67" s="186" t="s">
        <v>66</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132</v>
      </c>
      <c r="D69" s="36"/>
      <c r="E69" s="43"/>
      <c r="F69" s="48"/>
      <c r="G69" s="43"/>
      <c r="H69" s="48"/>
      <c r="I69" s="57" t="s">
        <v>20</v>
      </c>
      <c r="J69" s="71"/>
      <c r="K69" s="77" t="s">
        <v>119</v>
      </c>
      <c r="L69" s="93"/>
      <c r="M69" s="93"/>
      <c r="N69" s="36"/>
      <c r="O69" s="100" t="s">
        <v>178</v>
      </c>
      <c r="P69" s="105"/>
      <c r="Q69" s="105"/>
      <c r="R69" s="105"/>
      <c r="S69" s="116"/>
      <c r="T69" s="126" t="s">
        <v>37</v>
      </c>
      <c r="U69" s="134"/>
      <c r="V69" s="146"/>
      <c r="W69" s="158" t="s">
        <v>66</v>
      </c>
      <c r="X69" s="170"/>
      <c r="Y69" s="170" t="s">
        <v>66</v>
      </c>
      <c r="Z69" s="170"/>
      <c r="AA69" s="170" t="s">
        <v>69</v>
      </c>
      <c r="AB69" s="170"/>
      <c r="AC69" s="186" t="s">
        <v>65</v>
      </c>
      <c r="AD69" s="158" t="s">
        <v>60</v>
      </c>
      <c r="AE69" s="170" t="s">
        <v>69</v>
      </c>
      <c r="AF69" s="170" t="s">
        <v>69</v>
      </c>
      <c r="AG69" s="170" t="s">
        <v>66</v>
      </c>
      <c r="AH69" s="170" t="s">
        <v>66</v>
      </c>
      <c r="AI69" s="170"/>
      <c r="AJ69" s="186" t="s">
        <v>69</v>
      </c>
      <c r="AK69" s="158" t="s">
        <v>65</v>
      </c>
      <c r="AL69" s="170" t="s">
        <v>60</v>
      </c>
      <c r="AM69" s="170" t="s">
        <v>66</v>
      </c>
      <c r="AN69" s="170"/>
      <c r="AO69" s="170" t="s">
        <v>69</v>
      </c>
      <c r="AP69" s="170" t="s">
        <v>69</v>
      </c>
      <c r="AQ69" s="186"/>
      <c r="AR69" s="158"/>
      <c r="AS69" s="170" t="s">
        <v>65</v>
      </c>
      <c r="AT69" s="170" t="s">
        <v>60</v>
      </c>
      <c r="AU69" s="170" t="s">
        <v>66</v>
      </c>
      <c r="AV69" s="170" t="s">
        <v>69</v>
      </c>
      <c r="AW69" s="170" t="s">
        <v>69</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132</v>
      </c>
      <c r="D71" s="36"/>
      <c r="E71" s="43"/>
      <c r="F71" s="48"/>
      <c r="G71" s="43"/>
      <c r="H71" s="48"/>
      <c r="I71" s="57" t="s">
        <v>20</v>
      </c>
      <c r="J71" s="71"/>
      <c r="K71" s="77" t="s">
        <v>119</v>
      </c>
      <c r="L71" s="93"/>
      <c r="M71" s="93"/>
      <c r="N71" s="36"/>
      <c r="O71" s="100" t="s">
        <v>179</v>
      </c>
      <c r="P71" s="105"/>
      <c r="Q71" s="105"/>
      <c r="R71" s="105"/>
      <c r="S71" s="116"/>
      <c r="T71" s="126" t="s">
        <v>37</v>
      </c>
      <c r="U71" s="134"/>
      <c r="V71" s="146"/>
      <c r="W71" s="158" t="s">
        <v>60</v>
      </c>
      <c r="X71" s="170"/>
      <c r="Y71" s="170" t="s">
        <v>69</v>
      </c>
      <c r="Z71" s="170" t="s">
        <v>66</v>
      </c>
      <c r="AA71" s="170" t="s">
        <v>66</v>
      </c>
      <c r="AB71" s="170" t="s">
        <v>66</v>
      </c>
      <c r="AC71" s="186"/>
      <c r="AD71" s="158" t="s">
        <v>65</v>
      </c>
      <c r="AE71" s="170" t="s">
        <v>60</v>
      </c>
      <c r="AF71" s="170" t="s">
        <v>66</v>
      </c>
      <c r="AG71" s="170"/>
      <c r="AH71" s="170" t="s">
        <v>69</v>
      </c>
      <c r="AI71" s="170" t="s">
        <v>69</v>
      </c>
      <c r="AJ71" s="186"/>
      <c r="AK71" s="158"/>
      <c r="AL71" s="170" t="s">
        <v>65</v>
      </c>
      <c r="AM71" s="170" t="s">
        <v>60</v>
      </c>
      <c r="AN71" s="170" t="s">
        <v>66</v>
      </c>
      <c r="AO71" s="170"/>
      <c r="AP71" s="170" t="s">
        <v>69</v>
      </c>
      <c r="AQ71" s="186" t="s">
        <v>69</v>
      </c>
      <c r="AR71" s="158" t="s">
        <v>69</v>
      </c>
      <c r="AS71" s="170"/>
      <c r="AT71" s="170" t="s">
        <v>65</v>
      </c>
      <c r="AU71" s="170" t="s">
        <v>60</v>
      </c>
      <c r="AV71" s="170" t="s">
        <v>66</v>
      </c>
      <c r="AW71" s="170"/>
      <c r="AX71" s="186" t="s">
        <v>69</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132</v>
      </c>
      <c r="D73" s="36"/>
      <c r="E73" s="43"/>
      <c r="F73" s="48"/>
      <c r="G73" s="43"/>
      <c r="H73" s="48"/>
      <c r="I73" s="57" t="s">
        <v>16</v>
      </c>
      <c r="J73" s="71"/>
      <c r="K73" s="77" t="s">
        <v>119</v>
      </c>
      <c r="L73" s="93"/>
      <c r="M73" s="93"/>
      <c r="N73" s="36"/>
      <c r="O73" s="100" t="s">
        <v>180</v>
      </c>
      <c r="P73" s="105"/>
      <c r="Q73" s="105"/>
      <c r="R73" s="105"/>
      <c r="S73" s="116"/>
      <c r="T73" s="126" t="s">
        <v>37</v>
      </c>
      <c r="U73" s="134"/>
      <c r="V73" s="146"/>
      <c r="W73" s="158" t="s">
        <v>69</v>
      </c>
      <c r="X73" s="170"/>
      <c r="Y73" s="170"/>
      <c r="Z73" s="170" t="s">
        <v>69</v>
      </c>
      <c r="AA73" s="170"/>
      <c r="AB73" s="170" t="s">
        <v>69</v>
      </c>
      <c r="AC73" s="186" t="s">
        <v>69</v>
      </c>
      <c r="AD73" s="158"/>
      <c r="AE73" s="170" t="s">
        <v>69</v>
      </c>
      <c r="AF73" s="170"/>
      <c r="AG73" s="170"/>
      <c r="AH73" s="170" t="s">
        <v>69</v>
      </c>
      <c r="AI73" s="170" t="s">
        <v>66</v>
      </c>
      <c r="AJ73" s="186" t="s">
        <v>66</v>
      </c>
      <c r="AK73" s="158" t="s">
        <v>69</v>
      </c>
      <c r="AL73" s="170"/>
      <c r="AM73" s="170" t="s">
        <v>69</v>
      </c>
      <c r="AN73" s="170"/>
      <c r="AO73" s="170" t="s">
        <v>69</v>
      </c>
      <c r="AP73" s="170"/>
      <c r="AQ73" s="186" t="s">
        <v>66</v>
      </c>
      <c r="AR73" s="158" t="s">
        <v>66</v>
      </c>
      <c r="AS73" s="170" t="s">
        <v>69</v>
      </c>
      <c r="AT73" s="170"/>
      <c r="AU73" s="170" t="s">
        <v>69</v>
      </c>
      <c r="AV73" s="170"/>
      <c r="AW73" s="170" t="s">
        <v>66</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37</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101</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5"/>
      <c r="AA79" s="74" t="s">
        <v>158</v>
      </c>
      <c r="AB79" s="74"/>
      <c r="AC79" s="74"/>
      <c r="AD79" s="74"/>
      <c r="AE79" s="74"/>
      <c r="AF79" s="74"/>
      <c r="AG79" s="74"/>
      <c r="AH79" s="74"/>
      <c r="AI79" s="74"/>
      <c r="AJ79" s="84"/>
      <c r="AK79" s="74"/>
      <c r="AL79" s="74"/>
      <c r="AM79" s="74"/>
      <c r="AN79" s="74"/>
      <c r="AO79" s="165"/>
      <c r="AP79" s="165"/>
      <c r="AQ79" s="74" t="s">
        <v>160</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146</v>
      </c>
      <c r="L80" s="80"/>
      <c r="M80" s="80" t="s">
        <v>147</v>
      </c>
      <c r="N80" s="80"/>
      <c r="O80" s="80"/>
      <c r="P80" s="80"/>
      <c r="Q80" s="74"/>
      <c r="R80" s="111" t="s">
        <v>148</v>
      </c>
      <c r="S80" s="111"/>
      <c r="T80" s="111"/>
      <c r="U80" s="111"/>
      <c r="V80" s="86"/>
      <c r="W80" s="161" t="s">
        <v>145</v>
      </c>
      <c r="X80" s="161"/>
      <c r="Y80" s="62"/>
      <c r="Z80" s="165"/>
      <c r="AA80" s="80" t="s">
        <v>146</v>
      </c>
      <c r="AB80" s="80"/>
      <c r="AC80" s="80" t="s">
        <v>147</v>
      </c>
      <c r="AD80" s="80"/>
      <c r="AE80" s="80"/>
      <c r="AF80" s="80"/>
      <c r="AG80" s="74"/>
      <c r="AH80" s="111" t="s">
        <v>148</v>
      </c>
      <c r="AI80" s="111"/>
      <c r="AJ80" s="111"/>
      <c r="AK80" s="111"/>
      <c r="AL80" s="86"/>
      <c r="AM80" s="161" t="s">
        <v>145</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149</v>
      </c>
      <c r="N81" s="81"/>
      <c r="O81" s="81" t="s">
        <v>58</v>
      </c>
      <c r="P81" s="81"/>
      <c r="Q81" s="74"/>
      <c r="R81" s="81" t="s">
        <v>149</v>
      </c>
      <c r="S81" s="81"/>
      <c r="T81" s="81" t="s">
        <v>58</v>
      </c>
      <c r="U81" s="81"/>
      <c r="V81" s="86"/>
      <c r="W81" s="161" t="s">
        <v>22</v>
      </c>
      <c r="X81" s="161"/>
      <c r="Y81" s="62"/>
      <c r="Z81" s="165"/>
      <c r="AA81" s="81"/>
      <c r="AB81" s="81"/>
      <c r="AC81" s="81" t="s">
        <v>149</v>
      </c>
      <c r="AD81" s="81"/>
      <c r="AE81" s="81" t="s">
        <v>58</v>
      </c>
      <c r="AF81" s="81"/>
      <c r="AG81" s="74"/>
      <c r="AH81" s="81" t="s">
        <v>149</v>
      </c>
      <c r="AI81" s="81"/>
      <c r="AJ81" s="81" t="s">
        <v>58</v>
      </c>
      <c r="AK81" s="81"/>
      <c r="AL81" s="86"/>
      <c r="AM81" s="161" t="s">
        <v>22</v>
      </c>
      <c r="AN81" s="161"/>
      <c r="AO81" s="165"/>
      <c r="AP81" s="165"/>
      <c r="AQ81" s="204" t="s">
        <v>130</v>
      </c>
      <c r="AR81" s="204"/>
      <c r="AS81" s="204"/>
      <c r="AT81" s="204"/>
      <c r="AU81" s="86"/>
      <c r="AV81" s="161" t="s">
        <v>132</v>
      </c>
      <c r="AW81" s="204"/>
      <c r="AX81" s="204"/>
      <c r="AY81" s="204"/>
      <c r="AZ81" s="86"/>
      <c r="BA81" s="81" t="s">
        <v>150</v>
      </c>
      <c r="BB81" s="81"/>
      <c r="BC81" s="81"/>
      <c r="BD81" s="81"/>
      <c r="BE81" s="242"/>
      <c r="BF81" s="255"/>
      <c r="BG81" s="255"/>
      <c r="BH81" s="255"/>
      <c r="BI81" s="255"/>
      <c r="BJ81" s="102"/>
    </row>
    <row r="82" spans="2:62" ht="20.25" customHeight="1">
      <c r="B82" s="14"/>
      <c r="C82" s="28"/>
      <c r="D82" s="28"/>
      <c r="E82" s="28"/>
      <c r="F82" s="28"/>
      <c r="G82" s="28"/>
      <c r="H82" s="28"/>
      <c r="I82" s="61"/>
      <c r="J82" s="74"/>
      <c r="K82" s="82" t="s">
        <v>20</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20</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161</v>
      </c>
      <c r="AV82" s="205">
        <f>AK96</f>
        <v>20.2</v>
      </c>
      <c r="AW82" s="82"/>
      <c r="AX82" s="82"/>
      <c r="AY82" s="82"/>
      <c r="AZ82" s="80" t="s">
        <v>155</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16</v>
      </c>
      <c r="L84" s="82"/>
      <c r="M84" s="96">
        <f>SUMIFS($BB$17:$BB$76,$F$17:$F$76,"看護職員",$H$17:$H$76,"C")</f>
        <v>0</v>
      </c>
      <c r="N84" s="96"/>
      <c r="O84" s="96">
        <f>SUMIFS($BD$17:$BD$76,$F$17:$F$76,"看護職員",$H$17:$H$76,"C")</f>
        <v>0</v>
      </c>
      <c r="P84" s="96"/>
      <c r="Q84" s="108"/>
      <c r="R84" s="112">
        <v>0</v>
      </c>
      <c r="S84" s="112"/>
      <c r="T84" s="112">
        <v>0</v>
      </c>
      <c r="U84" s="112"/>
      <c r="V84" s="150"/>
      <c r="W84" s="163" t="s">
        <v>63</v>
      </c>
      <c r="X84" s="173"/>
      <c r="Y84" s="62"/>
      <c r="Z84" s="165"/>
      <c r="AA84" s="82" t="s">
        <v>16</v>
      </c>
      <c r="AB84" s="82"/>
      <c r="AC84" s="96">
        <f>SUMIFS($BB$17:$BB$76,$F$17:$F$76,"介護職員",$H$17:$H$76,"C")</f>
        <v>512</v>
      </c>
      <c r="AD84" s="96"/>
      <c r="AE84" s="96">
        <f>SUMIFS($BD$17:$BD$76,$F$17:$F$76,"介護職員",$H$17:$H$76,"C")</f>
        <v>128</v>
      </c>
      <c r="AF84" s="96"/>
      <c r="AG84" s="108"/>
      <c r="AH84" s="112">
        <v>512</v>
      </c>
      <c r="AI84" s="112"/>
      <c r="AJ84" s="112">
        <v>128</v>
      </c>
      <c r="AK84" s="112"/>
      <c r="AL84" s="150"/>
      <c r="AM84" s="163" t="s">
        <v>63</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63</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63</v>
      </c>
      <c r="AN85" s="173"/>
      <c r="AO85" s="165"/>
      <c r="AP85" s="165"/>
      <c r="AQ85" s="74" t="s">
        <v>162</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150</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20</v>
      </c>
      <c r="AR87" s="82"/>
      <c r="AS87" s="82" t="s">
        <v>123</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9"/>
      <c r="U88" s="129"/>
      <c r="V88" s="74"/>
      <c r="W88" s="74"/>
      <c r="X88" s="74"/>
      <c r="Y88" s="165"/>
      <c r="Z88" s="165"/>
      <c r="AA88" s="84" t="s">
        <v>152</v>
      </c>
      <c r="AB88" s="74"/>
      <c r="AC88" s="74"/>
      <c r="AD88" s="74"/>
      <c r="AE88" s="74"/>
      <c r="AF88" s="74"/>
      <c r="AG88" s="109" t="s">
        <v>205</v>
      </c>
      <c r="AH88" s="198" t="str">
        <f>R88</f>
        <v>週</v>
      </c>
      <c r="AI88" s="199"/>
      <c r="AJ88" s="129"/>
      <c r="AK88" s="129"/>
      <c r="AL88" s="74"/>
      <c r="AM88" s="74"/>
      <c r="AN88" s="74"/>
      <c r="AO88" s="165"/>
      <c r="AP88" s="165"/>
      <c r="AQ88" s="82" t="s">
        <v>12</v>
      </c>
      <c r="AR88" s="82"/>
      <c r="AS88" s="82" t="s">
        <v>124</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57</v>
      </c>
      <c r="Q89" s="74"/>
      <c r="R89" s="74"/>
      <c r="S89" s="74"/>
      <c r="T89" s="84"/>
      <c r="U89" s="74"/>
      <c r="V89" s="74"/>
      <c r="W89" s="74"/>
      <c r="X89" s="74"/>
      <c r="Y89" s="165"/>
      <c r="Z89" s="165"/>
      <c r="AA89" s="74" t="s">
        <v>153</v>
      </c>
      <c r="AB89" s="74"/>
      <c r="AC89" s="74"/>
      <c r="AD89" s="74"/>
      <c r="AE89" s="74"/>
      <c r="AF89" s="74" t="s">
        <v>57</v>
      </c>
      <c r="AG89" s="74"/>
      <c r="AH89" s="74"/>
      <c r="AI89" s="74"/>
      <c r="AJ89" s="84"/>
      <c r="AK89" s="74"/>
      <c r="AL89" s="74"/>
      <c r="AM89" s="74"/>
      <c r="AN89" s="74"/>
      <c r="AO89" s="165"/>
      <c r="AP89" s="165"/>
      <c r="AQ89" s="82" t="s">
        <v>16</v>
      </c>
      <c r="AR89" s="82"/>
      <c r="AS89" s="82" t="s">
        <v>125</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5"/>
      <c r="AP90" s="165"/>
      <c r="AQ90" s="82" t="s">
        <v>23</v>
      </c>
      <c r="AR90" s="82"/>
      <c r="AS90" s="82" t="s">
        <v>31</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129</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129</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185</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145</v>
      </c>
      <c r="L94" s="74"/>
      <c r="M94" s="74"/>
      <c r="N94" s="74"/>
      <c r="O94" s="74"/>
      <c r="P94" s="74"/>
      <c r="Q94" s="74"/>
      <c r="R94" s="74"/>
      <c r="S94" s="74"/>
      <c r="T94" s="84"/>
      <c r="U94" s="80"/>
      <c r="V94" s="80"/>
      <c r="W94" s="80"/>
      <c r="X94" s="80"/>
      <c r="Y94" s="62"/>
      <c r="Z94" s="62"/>
      <c r="AA94" s="74" t="s">
        <v>145</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8">
        <f>ROUNDDOWN(K96+P96,1)</f>
        <v>3.5</v>
      </c>
      <c r="V96" s="138"/>
      <c r="W96" s="138"/>
      <c r="X96" s="138"/>
      <c r="Y96" s="175"/>
      <c r="Z96" s="175"/>
      <c r="AA96" s="176">
        <f>AM86</f>
        <v>17</v>
      </c>
      <c r="AB96" s="176"/>
      <c r="AC96" s="176"/>
      <c r="AD96" s="176"/>
      <c r="AE96" s="151" t="s">
        <v>161</v>
      </c>
      <c r="AF96" s="196">
        <f>AK91</f>
        <v>3.2</v>
      </c>
      <c r="AG96" s="196"/>
      <c r="AH96" s="196"/>
      <c r="AI96" s="196"/>
      <c r="AJ96" s="151" t="s">
        <v>155</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zoomScale="75" zoomScaleNormal="75" workbookViewId="0">
      <selection activeCell="J15" sqref="J15"/>
    </sheetView>
  </sheetViews>
  <sheetFormatPr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ustomWidth="1"/>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33</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33</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33</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33</v>
      </c>
      <c r="F11" s="286">
        <v>0.54166666666666663</v>
      </c>
      <c r="G11" s="278" t="s">
        <v>13</v>
      </c>
      <c r="H11" s="286">
        <v>0.75</v>
      </c>
      <c r="I11" s="289" t="s">
        <v>64</v>
      </c>
      <c r="J11" s="286">
        <v>4.1666666666666664e-002</v>
      </c>
      <c r="K11" s="290" t="s">
        <v>10</v>
      </c>
      <c r="L11" s="285">
        <f t="shared" si="1"/>
        <v>4.0000000000000009</v>
      </c>
      <c r="N11" s="291"/>
    </row>
    <row r="12" spans="2:14">
      <c r="B12" s="278">
        <v>7</v>
      </c>
      <c r="C12" s="279" t="s">
        <v>71</v>
      </c>
      <c r="D12" s="283" t="str">
        <f t="shared" si="0"/>
        <v>g</v>
      </c>
      <c r="E12" s="278" t="s">
        <v>33</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33</v>
      </c>
      <c r="F13" s="286">
        <v>0.66666666666666663</v>
      </c>
      <c r="G13" s="278" t="s">
        <v>13</v>
      </c>
      <c r="H13" s="286">
        <v>1</v>
      </c>
      <c r="I13" s="289" t="s">
        <v>64</v>
      </c>
      <c r="J13" s="286">
        <v>0</v>
      </c>
      <c r="K13" s="290" t="s">
        <v>10</v>
      </c>
      <c r="L13" s="285">
        <f t="shared" si="1"/>
        <v>8</v>
      </c>
      <c r="N13" s="291" t="s">
        <v>208</v>
      </c>
    </row>
    <row r="14" spans="2:14">
      <c r="B14" s="278">
        <v>9</v>
      </c>
      <c r="C14" s="279" t="s">
        <v>60</v>
      </c>
      <c r="D14" s="283" t="str">
        <f t="shared" si="0"/>
        <v>i</v>
      </c>
      <c r="E14" s="278" t="s">
        <v>33</v>
      </c>
      <c r="F14" s="286">
        <v>0</v>
      </c>
      <c r="G14" s="278" t="s">
        <v>13</v>
      </c>
      <c r="H14" s="286">
        <v>0.375</v>
      </c>
      <c r="I14" s="289" t="s">
        <v>64</v>
      </c>
      <c r="J14" s="286">
        <v>4.1666666666666664e-002</v>
      </c>
      <c r="K14" s="290" t="s">
        <v>10</v>
      </c>
      <c r="L14" s="285">
        <f t="shared" si="1"/>
        <v>8</v>
      </c>
      <c r="N14" s="291" t="s">
        <v>217</v>
      </c>
    </row>
    <row r="15" spans="2:14">
      <c r="B15" s="278">
        <v>10</v>
      </c>
      <c r="C15" s="279" t="s">
        <v>45</v>
      </c>
      <c r="D15" s="283" t="str">
        <f t="shared" si="0"/>
        <v>j</v>
      </c>
      <c r="E15" s="278" t="s">
        <v>33</v>
      </c>
      <c r="F15" s="286"/>
      <c r="G15" s="278" t="s">
        <v>13</v>
      </c>
      <c r="H15" s="286"/>
      <c r="I15" s="289" t="s">
        <v>64</v>
      </c>
      <c r="J15" s="286">
        <v>0</v>
      </c>
      <c r="K15" s="290" t="s">
        <v>10</v>
      </c>
      <c r="L15" s="285" t="str">
        <f t="shared" si="1"/>
        <v/>
      </c>
      <c r="N15" s="291"/>
    </row>
    <row r="16" spans="2:14">
      <c r="B16" s="278">
        <v>11</v>
      </c>
      <c r="C16" s="279" t="s">
        <v>73</v>
      </c>
      <c r="D16" s="283" t="str">
        <f t="shared" si="0"/>
        <v>k</v>
      </c>
      <c r="E16" s="278" t="s">
        <v>33</v>
      </c>
      <c r="F16" s="286"/>
      <c r="G16" s="278" t="s">
        <v>13</v>
      </c>
      <c r="H16" s="286"/>
      <c r="I16" s="289" t="s">
        <v>64</v>
      </c>
      <c r="J16" s="286">
        <v>0</v>
      </c>
      <c r="K16" s="290" t="s">
        <v>10</v>
      </c>
      <c r="L16" s="285" t="str">
        <f t="shared" si="1"/>
        <v/>
      </c>
      <c r="N16" s="291"/>
    </row>
    <row r="17" spans="2:14">
      <c r="B17" s="278">
        <v>12</v>
      </c>
      <c r="C17" s="279" t="s">
        <v>75</v>
      </c>
      <c r="D17" s="283" t="str">
        <f t="shared" si="0"/>
        <v>l</v>
      </c>
      <c r="E17" s="278" t="s">
        <v>33</v>
      </c>
      <c r="F17" s="286"/>
      <c r="G17" s="278" t="s">
        <v>13</v>
      </c>
      <c r="H17" s="286"/>
      <c r="I17" s="289" t="s">
        <v>64</v>
      </c>
      <c r="J17" s="286">
        <v>0</v>
      </c>
      <c r="K17" s="290" t="s">
        <v>10</v>
      </c>
      <c r="L17" s="285" t="str">
        <f t="shared" si="1"/>
        <v/>
      </c>
      <c r="N17" s="291"/>
    </row>
    <row r="18" spans="2:14">
      <c r="B18" s="278">
        <v>13</v>
      </c>
      <c r="C18" s="279" t="s">
        <v>8</v>
      </c>
      <c r="D18" s="283" t="str">
        <f t="shared" si="0"/>
        <v>m</v>
      </c>
      <c r="E18" s="278" t="s">
        <v>33</v>
      </c>
      <c r="F18" s="286"/>
      <c r="G18" s="278" t="s">
        <v>13</v>
      </c>
      <c r="H18" s="286"/>
      <c r="I18" s="289" t="s">
        <v>64</v>
      </c>
      <c r="J18" s="286">
        <v>0</v>
      </c>
      <c r="K18" s="290" t="s">
        <v>10</v>
      </c>
      <c r="L18" s="285" t="str">
        <f t="shared" si="1"/>
        <v/>
      </c>
      <c r="N18" s="291"/>
    </row>
    <row r="19" spans="2:14">
      <c r="B19" s="278">
        <v>14</v>
      </c>
      <c r="C19" s="279" t="s">
        <v>18</v>
      </c>
      <c r="D19" s="283" t="str">
        <f t="shared" si="0"/>
        <v>n</v>
      </c>
      <c r="E19" s="278" t="s">
        <v>33</v>
      </c>
      <c r="F19" s="286"/>
      <c r="G19" s="278" t="s">
        <v>13</v>
      </c>
      <c r="H19" s="286"/>
      <c r="I19" s="289" t="s">
        <v>64</v>
      </c>
      <c r="J19" s="286">
        <v>0</v>
      </c>
      <c r="K19" s="290" t="s">
        <v>10</v>
      </c>
      <c r="L19" s="285" t="str">
        <f t="shared" si="1"/>
        <v/>
      </c>
      <c r="N19" s="291"/>
    </row>
    <row r="20" spans="2:14">
      <c r="B20" s="278">
        <v>15</v>
      </c>
      <c r="C20" s="279" t="s">
        <v>35</v>
      </c>
      <c r="D20" s="283" t="str">
        <f t="shared" si="0"/>
        <v>o</v>
      </c>
      <c r="E20" s="278" t="s">
        <v>33</v>
      </c>
      <c r="F20" s="286"/>
      <c r="G20" s="278" t="s">
        <v>13</v>
      </c>
      <c r="H20" s="286"/>
      <c r="I20" s="289" t="s">
        <v>64</v>
      </c>
      <c r="J20" s="286">
        <v>0</v>
      </c>
      <c r="K20" s="290" t="s">
        <v>10</v>
      </c>
      <c r="L20" s="285" t="str">
        <f t="shared" si="1"/>
        <v/>
      </c>
      <c r="N20" s="291"/>
    </row>
    <row r="21" spans="2:14">
      <c r="B21" s="278">
        <v>16</v>
      </c>
      <c r="C21" s="279" t="s">
        <v>26</v>
      </c>
      <c r="D21" s="283" t="str">
        <f t="shared" si="0"/>
        <v>p</v>
      </c>
      <c r="E21" s="278" t="s">
        <v>33</v>
      </c>
      <c r="F21" s="286"/>
      <c r="G21" s="278" t="s">
        <v>13</v>
      </c>
      <c r="H21" s="286"/>
      <c r="I21" s="289" t="s">
        <v>64</v>
      </c>
      <c r="J21" s="286">
        <v>0</v>
      </c>
      <c r="K21" s="290" t="s">
        <v>10</v>
      </c>
      <c r="L21" s="285" t="str">
        <f t="shared" si="1"/>
        <v/>
      </c>
      <c r="N21" s="291"/>
    </row>
    <row r="22" spans="2:14">
      <c r="B22" s="278">
        <v>17</v>
      </c>
      <c r="C22" s="279" t="s">
        <v>76</v>
      </c>
      <c r="D22" s="283" t="str">
        <f t="shared" si="0"/>
        <v>q</v>
      </c>
      <c r="E22" s="278" t="s">
        <v>33</v>
      </c>
      <c r="F22" s="286"/>
      <c r="G22" s="278" t="s">
        <v>13</v>
      </c>
      <c r="H22" s="286"/>
      <c r="I22" s="289" t="s">
        <v>64</v>
      </c>
      <c r="J22" s="286">
        <v>0</v>
      </c>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v>1</v>
      </c>
      <c r="N23" s="291"/>
    </row>
    <row r="24" spans="2:14">
      <c r="B24" s="278">
        <v>19</v>
      </c>
      <c r="C24" s="279" t="s">
        <v>78</v>
      </c>
      <c r="D24" s="283" t="str">
        <f t="shared" si="0"/>
        <v>s</v>
      </c>
      <c r="E24" s="278" t="s">
        <v>33</v>
      </c>
      <c r="F24" s="287"/>
      <c r="G24" s="278" t="s">
        <v>13</v>
      </c>
      <c r="H24" s="287"/>
      <c r="I24" s="289" t="s">
        <v>64</v>
      </c>
      <c r="J24" s="287"/>
      <c r="K24" s="290" t="s">
        <v>10</v>
      </c>
      <c r="L24" s="279">
        <v>2</v>
      </c>
      <c r="N24" s="291"/>
    </row>
    <row r="25" spans="2:14">
      <c r="B25" s="278">
        <v>20</v>
      </c>
      <c r="C25" s="279" t="s">
        <v>17</v>
      </c>
      <c r="D25" s="283" t="str">
        <f t="shared" si="0"/>
        <v>t</v>
      </c>
      <c r="E25" s="278" t="s">
        <v>33</v>
      </c>
      <c r="F25" s="287"/>
      <c r="G25" s="278" t="s">
        <v>13</v>
      </c>
      <c r="H25" s="287"/>
      <c r="I25" s="289" t="s">
        <v>64</v>
      </c>
      <c r="J25" s="287"/>
      <c r="K25" s="290" t="s">
        <v>10</v>
      </c>
      <c r="L25" s="279">
        <v>3</v>
      </c>
      <c r="N25" s="291"/>
    </row>
    <row r="26" spans="2:14">
      <c r="B26" s="278">
        <v>21</v>
      </c>
      <c r="C26" s="279" t="s">
        <v>79</v>
      </c>
      <c r="D26" s="283" t="str">
        <f t="shared" si="0"/>
        <v>u</v>
      </c>
      <c r="E26" s="278" t="s">
        <v>33</v>
      </c>
      <c r="F26" s="287"/>
      <c r="G26" s="278" t="s">
        <v>13</v>
      </c>
      <c r="H26" s="287"/>
      <c r="I26" s="289" t="s">
        <v>64</v>
      </c>
      <c r="J26" s="287"/>
      <c r="K26" s="290" t="s">
        <v>10</v>
      </c>
      <c r="L26" s="279">
        <v>4</v>
      </c>
      <c r="N26" s="291"/>
    </row>
    <row r="27" spans="2:14">
      <c r="B27" s="278">
        <v>22</v>
      </c>
      <c r="C27" s="279" t="s">
        <v>80</v>
      </c>
      <c r="D27" s="283" t="str">
        <f t="shared" si="0"/>
        <v>v</v>
      </c>
      <c r="E27" s="278" t="s">
        <v>33</v>
      </c>
      <c r="F27" s="287"/>
      <c r="G27" s="278" t="s">
        <v>13</v>
      </c>
      <c r="H27" s="287"/>
      <c r="I27" s="289" t="s">
        <v>64</v>
      </c>
      <c r="J27" s="287"/>
      <c r="K27" s="290" t="s">
        <v>10</v>
      </c>
      <c r="L27" s="279">
        <v>5</v>
      </c>
      <c r="N27" s="291"/>
    </row>
    <row r="28" spans="2:14">
      <c r="B28" s="278">
        <v>23</v>
      </c>
      <c r="C28" s="279" t="s">
        <v>59</v>
      </c>
      <c r="D28" s="283" t="str">
        <f t="shared" si="0"/>
        <v>w</v>
      </c>
      <c r="E28" s="278" t="s">
        <v>33</v>
      </c>
      <c r="F28" s="287"/>
      <c r="G28" s="278" t="s">
        <v>13</v>
      </c>
      <c r="H28" s="287"/>
      <c r="I28" s="289" t="s">
        <v>64</v>
      </c>
      <c r="J28" s="287"/>
      <c r="K28" s="290" t="s">
        <v>10</v>
      </c>
      <c r="L28" s="279">
        <v>6</v>
      </c>
      <c r="N28" s="291"/>
    </row>
    <row r="29" spans="2:14">
      <c r="B29" s="278">
        <v>24</v>
      </c>
      <c r="C29" s="279" t="s">
        <v>81</v>
      </c>
      <c r="D29" s="283" t="str">
        <f t="shared" si="0"/>
        <v>x</v>
      </c>
      <c r="E29" s="278" t="s">
        <v>33</v>
      </c>
      <c r="F29" s="287"/>
      <c r="G29" s="278" t="s">
        <v>13</v>
      </c>
      <c r="H29" s="287"/>
      <c r="I29" s="289" t="s">
        <v>64</v>
      </c>
      <c r="J29" s="287"/>
      <c r="K29" s="290" t="s">
        <v>10</v>
      </c>
      <c r="L29" s="279">
        <v>7</v>
      </c>
      <c r="N29" s="291"/>
    </row>
    <row r="30" spans="2:14">
      <c r="B30" s="278">
        <v>25</v>
      </c>
      <c r="C30" s="279" t="s">
        <v>84</v>
      </c>
      <c r="D30" s="283" t="str">
        <f t="shared" si="0"/>
        <v>y</v>
      </c>
      <c r="E30" s="278" t="s">
        <v>33</v>
      </c>
      <c r="F30" s="287"/>
      <c r="G30" s="278" t="s">
        <v>13</v>
      </c>
      <c r="H30" s="287"/>
      <c r="I30" s="289" t="s">
        <v>64</v>
      </c>
      <c r="J30" s="287"/>
      <c r="K30" s="290" t="s">
        <v>10</v>
      </c>
      <c r="L30" s="279">
        <v>8</v>
      </c>
      <c r="N30" s="291"/>
    </row>
    <row r="31" spans="2:14">
      <c r="B31" s="278">
        <v>26</v>
      </c>
      <c r="C31" s="279" t="s">
        <v>2</v>
      </c>
      <c r="D31" s="283" t="str">
        <f t="shared" si="0"/>
        <v>z</v>
      </c>
      <c r="E31" s="278" t="s">
        <v>33</v>
      </c>
      <c r="F31" s="287"/>
      <c r="G31" s="278" t="s">
        <v>13</v>
      </c>
      <c r="H31" s="287"/>
      <c r="I31" s="289" t="s">
        <v>64</v>
      </c>
      <c r="J31" s="287"/>
      <c r="K31" s="290" t="s">
        <v>10</v>
      </c>
      <c r="L31" s="279">
        <v>1</v>
      </c>
      <c r="N31" s="291"/>
    </row>
    <row r="32" spans="2:14">
      <c r="B32" s="278">
        <v>27</v>
      </c>
      <c r="C32" s="279" t="s">
        <v>81</v>
      </c>
      <c r="D32" s="283" t="str">
        <f t="shared" si="0"/>
        <v>x</v>
      </c>
      <c r="E32" s="278" t="s">
        <v>33</v>
      </c>
      <c r="F32" s="287"/>
      <c r="G32" s="278" t="s">
        <v>13</v>
      </c>
      <c r="H32" s="287"/>
      <c r="I32" s="289" t="s">
        <v>64</v>
      </c>
      <c r="J32" s="287"/>
      <c r="K32" s="290" t="s">
        <v>10</v>
      </c>
      <c r="L32" s="279">
        <v>2</v>
      </c>
      <c r="N32" s="291"/>
    </row>
    <row r="33" spans="2:14">
      <c r="B33" s="278">
        <v>28</v>
      </c>
      <c r="C33" s="279" t="s">
        <v>44</v>
      </c>
      <c r="D33" s="283" t="str">
        <f t="shared" si="0"/>
        <v>aa</v>
      </c>
      <c r="E33" s="278" t="s">
        <v>33</v>
      </c>
      <c r="F33" s="287"/>
      <c r="G33" s="278" t="s">
        <v>13</v>
      </c>
      <c r="H33" s="287"/>
      <c r="I33" s="289" t="s">
        <v>64</v>
      </c>
      <c r="J33" s="287"/>
      <c r="K33" s="290" t="s">
        <v>10</v>
      </c>
      <c r="L33" s="279">
        <v>3</v>
      </c>
      <c r="N33" s="291"/>
    </row>
    <row r="34" spans="2:14">
      <c r="B34" s="278">
        <v>29</v>
      </c>
      <c r="C34" s="279" t="s">
        <v>85</v>
      </c>
      <c r="D34" s="283" t="str">
        <f t="shared" si="0"/>
        <v>ab</v>
      </c>
      <c r="E34" s="278" t="s">
        <v>33</v>
      </c>
      <c r="F34" s="287"/>
      <c r="G34" s="278" t="s">
        <v>13</v>
      </c>
      <c r="H34" s="287"/>
      <c r="I34" s="289" t="s">
        <v>64</v>
      </c>
      <c r="J34" s="287"/>
      <c r="K34" s="290" t="s">
        <v>10</v>
      </c>
      <c r="L34" s="279">
        <v>4</v>
      </c>
      <c r="N34" s="291"/>
    </row>
    <row r="35" spans="2:14">
      <c r="B35" s="278">
        <v>30</v>
      </c>
      <c r="C35" s="279" t="s">
        <v>86</v>
      </c>
      <c r="D35" s="283" t="str">
        <f t="shared" si="0"/>
        <v>ac</v>
      </c>
      <c r="E35" s="278" t="s">
        <v>33</v>
      </c>
      <c r="F35" s="287"/>
      <c r="G35" s="278" t="s">
        <v>13</v>
      </c>
      <c r="H35" s="287"/>
      <c r="I35" s="289" t="s">
        <v>64</v>
      </c>
      <c r="J35" s="287"/>
      <c r="K35" s="290" t="s">
        <v>10</v>
      </c>
      <c r="L35" s="279">
        <v>5</v>
      </c>
      <c r="N35" s="291"/>
    </row>
    <row r="36" spans="2:14">
      <c r="B36" s="278">
        <v>31</v>
      </c>
      <c r="C36" s="279" t="s">
        <v>87</v>
      </c>
      <c r="D36" s="283" t="str">
        <f t="shared" si="0"/>
        <v>ad</v>
      </c>
      <c r="E36" s="278" t="s">
        <v>33</v>
      </c>
      <c r="F36" s="287"/>
      <c r="G36" s="278" t="s">
        <v>13</v>
      </c>
      <c r="H36" s="287"/>
      <c r="I36" s="289" t="s">
        <v>64</v>
      </c>
      <c r="J36" s="287"/>
      <c r="K36" s="290" t="s">
        <v>10</v>
      </c>
      <c r="L36" s="279">
        <v>6</v>
      </c>
      <c r="N36" s="291"/>
    </row>
    <row r="37" spans="2:14">
      <c r="B37" s="278">
        <v>32</v>
      </c>
      <c r="C37" s="279" t="s">
        <v>90</v>
      </c>
      <c r="D37" s="283" t="str">
        <f t="shared" si="0"/>
        <v>ae</v>
      </c>
      <c r="E37" s="278" t="s">
        <v>33</v>
      </c>
      <c r="F37" s="287"/>
      <c r="G37" s="278" t="s">
        <v>13</v>
      </c>
      <c r="H37" s="287"/>
      <c r="I37" s="289" t="s">
        <v>64</v>
      </c>
      <c r="J37" s="287"/>
      <c r="K37" s="290" t="s">
        <v>10</v>
      </c>
      <c r="L37" s="279">
        <v>7</v>
      </c>
      <c r="N37" s="291"/>
    </row>
    <row r="38" spans="2:14">
      <c r="B38" s="278">
        <v>33</v>
      </c>
      <c r="C38" s="279" t="s">
        <v>92</v>
      </c>
      <c r="D38" s="283" t="str">
        <f t="shared" si="0"/>
        <v>af</v>
      </c>
      <c r="E38" s="278" t="s">
        <v>33</v>
      </c>
      <c r="F38" s="287"/>
      <c r="G38" s="278" t="s">
        <v>13</v>
      </c>
      <c r="H38" s="287"/>
      <c r="I38" s="289" t="s">
        <v>64</v>
      </c>
      <c r="J38" s="287"/>
      <c r="K38" s="290" t="s">
        <v>10</v>
      </c>
      <c r="L38" s="279">
        <v>8</v>
      </c>
      <c r="N38" s="291"/>
    </row>
    <row r="39" spans="2:14">
      <c r="B39" s="278">
        <v>34</v>
      </c>
      <c r="C39" s="280" t="s">
        <v>117</v>
      </c>
      <c r="D39" s="283"/>
      <c r="E39" s="278" t="s">
        <v>33</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33</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33</v>
      </c>
      <c r="F41" s="286" t="s">
        <v>63</v>
      </c>
      <c r="G41" s="278" t="s">
        <v>13</v>
      </c>
      <c r="H41" s="286" t="s">
        <v>63</v>
      </c>
      <c r="I41" s="289" t="s">
        <v>64</v>
      </c>
      <c r="J41" s="286" t="s">
        <v>63</v>
      </c>
      <c r="K41" s="290" t="s">
        <v>10</v>
      </c>
      <c r="L41" s="285">
        <f>IF(OR(L39="",L40=""),"",L39+L40)</f>
        <v>6</v>
      </c>
      <c r="N41" s="291" t="s">
        <v>5</v>
      </c>
    </row>
    <row r="42" spans="2:14">
      <c r="B42" s="278"/>
      <c r="C42" s="280" t="s">
        <v>72</v>
      </c>
      <c r="D42" s="283"/>
      <c r="E42" s="278" t="s">
        <v>33</v>
      </c>
      <c r="F42" s="286"/>
      <c r="G42" s="278" t="s">
        <v>13</v>
      </c>
      <c r="H42" s="286"/>
      <c r="I42" s="289" t="s">
        <v>64</v>
      </c>
      <c r="J42" s="286">
        <v>0</v>
      </c>
      <c r="K42" s="290" t="s">
        <v>10</v>
      </c>
      <c r="L42" s="285" t="str">
        <f>IF(OR(F42="",H42=""),"",(H42+IF(F42&gt;H42,1,0)-F42-J42)*24)</f>
        <v/>
      </c>
      <c r="N42" s="291"/>
    </row>
    <row r="43" spans="2:14">
      <c r="B43" s="278">
        <v>35</v>
      </c>
      <c r="C43" s="281" t="s">
        <v>63</v>
      </c>
      <c r="D43" s="283"/>
      <c r="E43" s="278" t="s">
        <v>33</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t="s">
        <v>63</v>
      </c>
      <c r="K44" s="290" t="s">
        <v>10</v>
      </c>
      <c r="L44" s="285" t="str">
        <f>IF(OR(L42="",L43=""),"",L42+L43)</f>
        <v/>
      </c>
      <c r="N44" s="291" t="s">
        <v>200</v>
      </c>
    </row>
    <row r="45" spans="2:14">
      <c r="B45" s="278"/>
      <c r="C45" s="280" t="s">
        <v>171</v>
      </c>
      <c r="D45" s="283"/>
      <c r="E45" s="278" t="s">
        <v>33</v>
      </c>
      <c r="F45" s="286"/>
      <c r="G45" s="278" t="s">
        <v>13</v>
      </c>
      <c r="H45" s="286"/>
      <c r="I45" s="289" t="s">
        <v>64</v>
      </c>
      <c r="J45" s="286">
        <v>0</v>
      </c>
      <c r="K45" s="290" t="s">
        <v>10</v>
      </c>
      <c r="L45" s="285" t="str">
        <f>IF(OR(F45="",H45=""),"",(H45+IF(F45&gt;H45,1,0)-F45-J45)*24)</f>
        <v/>
      </c>
      <c r="N45" s="291"/>
    </row>
    <row r="46" spans="2:14">
      <c r="B46" s="278">
        <v>36</v>
      </c>
      <c r="C46" s="281" t="s">
        <v>63</v>
      </c>
      <c r="D46" s="283"/>
      <c r="E46" s="278" t="s">
        <v>33</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90"/>
  <sheetViews>
    <sheetView showGridLines="0" view="pageBreakPreview" zoomScale="75" zoomScaleNormal="55" zoomScaleSheetLayoutView="75" workbookViewId="0">
      <selection activeCell="AJ2" sqref="AJ2:AK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227</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3</v>
      </c>
      <c r="AD2" s="177"/>
      <c r="AE2" s="97" t="s">
        <v>38</v>
      </c>
      <c r="AF2" s="193">
        <f>IF(AC2=0,"",YEAR(DATE(2018+AC2,1,1)))</f>
        <v>2021</v>
      </c>
      <c r="AG2" s="193"/>
      <c r="AH2" s="197" t="s">
        <v>34</v>
      </c>
      <c r="AI2" s="197" t="s">
        <v>7</v>
      </c>
      <c r="AJ2" s="177"/>
      <c r="AK2" s="177"/>
      <c r="AL2" s="197" t="s">
        <v>51</v>
      </c>
      <c r="AS2" s="97" t="s">
        <v>56</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31</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240</v>
      </c>
      <c r="D12" s="31"/>
      <c r="E12" s="39"/>
      <c r="F12" s="31"/>
      <c r="G12" s="39"/>
      <c r="H12" s="31"/>
      <c r="I12" s="52" t="s">
        <v>241</v>
      </c>
      <c r="J12" s="66"/>
      <c r="K12" s="39" t="s">
        <v>242</v>
      </c>
      <c r="L12" s="88"/>
      <c r="M12" s="88"/>
      <c r="N12" s="31"/>
      <c r="O12" s="39" t="s">
        <v>131</v>
      </c>
      <c r="P12" s="88"/>
      <c r="Q12" s="88"/>
      <c r="R12" s="88"/>
      <c r="S12" s="31"/>
      <c r="T12" s="119"/>
      <c r="U12" s="119"/>
      <c r="V12" s="139"/>
      <c r="W12" s="152" t="s">
        <v>243</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244</v>
      </c>
      <c r="BE12" s="225"/>
      <c r="BF12" s="20" t="s">
        <v>245</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IF($BE$3="暦月",IF(DAY(DATE($AF$2,$AJ$2,29))=29,29,""),"")</f>
        <v/>
      </c>
      <c r="AZ14" s="82" t="str">
        <f>IF($BE$3="暦月",IF(DAY(DATE($AF$2,$AJ$2,30))=30,30,""),"")</f>
        <v/>
      </c>
      <c r="BA14" s="182" t="str">
        <f>IF($BE$3="暦月",IF(DAY(DATE($AF$2,$AJ$2,31))=31,31,""),"")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3</v>
      </c>
      <c r="X15" s="82">
        <f>WEEKDAY(DATE($AF$2,$AJ$2,2))</f>
        <v>4</v>
      </c>
      <c r="Y15" s="82">
        <f>WEEKDAY(DATE($AF$2,$AJ$2,3))</f>
        <v>5</v>
      </c>
      <c r="Z15" s="82">
        <f>WEEKDAY(DATE($AF$2,$AJ$2,4))</f>
        <v>6</v>
      </c>
      <c r="AA15" s="82">
        <f>WEEKDAY(DATE($AF$2,$AJ$2,5))</f>
        <v>7</v>
      </c>
      <c r="AB15" s="82">
        <f>WEEKDAY(DATE($AF$2,$AJ$2,6))</f>
        <v>1</v>
      </c>
      <c r="AC15" s="182">
        <f>WEEKDAY(DATE($AF$2,$AJ$2,7))</f>
        <v>2</v>
      </c>
      <c r="AD15" s="189">
        <f>WEEKDAY(DATE($AF$2,$AJ$2,8))</f>
        <v>3</v>
      </c>
      <c r="AE15" s="82">
        <f>WEEKDAY(DATE($AF$2,$AJ$2,9))</f>
        <v>4</v>
      </c>
      <c r="AF15" s="82">
        <f>WEEKDAY(DATE($AF$2,$AJ$2,10))</f>
        <v>5</v>
      </c>
      <c r="AG15" s="82">
        <f>WEEKDAY(DATE($AF$2,$AJ$2,11))</f>
        <v>6</v>
      </c>
      <c r="AH15" s="82">
        <f>WEEKDAY(DATE($AF$2,$AJ$2,12))</f>
        <v>7</v>
      </c>
      <c r="AI15" s="82">
        <f>WEEKDAY(DATE($AF$2,$AJ$2,13))</f>
        <v>1</v>
      </c>
      <c r="AJ15" s="182">
        <f>WEEKDAY(DATE($AF$2,$AJ$2,14))</f>
        <v>2</v>
      </c>
      <c r="AK15" s="189">
        <f>WEEKDAY(DATE($AF$2,$AJ$2,15))</f>
        <v>3</v>
      </c>
      <c r="AL15" s="82">
        <f>WEEKDAY(DATE($AF$2,$AJ$2,16))</f>
        <v>4</v>
      </c>
      <c r="AM15" s="82">
        <f>WEEKDAY(DATE($AF$2,$AJ$2,17))</f>
        <v>5</v>
      </c>
      <c r="AN15" s="82">
        <f>WEEKDAY(DATE($AF$2,$AJ$2,18))</f>
        <v>6</v>
      </c>
      <c r="AO15" s="82">
        <f>WEEKDAY(DATE($AF$2,$AJ$2,19))</f>
        <v>7</v>
      </c>
      <c r="AP15" s="82">
        <f>WEEKDAY(DATE($AF$2,$AJ$2,20))</f>
        <v>1</v>
      </c>
      <c r="AQ15" s="182">
        <f>WEEKDAY(DATE($AF$2,$AJ$2,21))</f>
        <v>2</v>
      </c>
      <c r="AR15" s="189">
        <f>WEEKDAY(DATE($AF$2,$AJ$2,22))</f>
        <v>3</v>
      </c>
      <c r="AS15" s="82">
        <f>WEEKDAY(DATE($AF$2,$AJ$2,23))</f>
        <v>4</v>
      </c>
      <c r="AT15" s="82">
        <f>WEEKDAY(DATE($AF$2,$AJ$2,24))</f>
        <v>5</v>
      </c>
      <c r="AU15" s="82">
        <f>WEEKDAY(DATE($AF$2,$AJ$2,25))</f>
        <v>6</v>
      </c>
      <c r="AV15" s="82">
        <f>WEEKDAY(DATE($AF$2,$AJ$2,26))</f>
        <v>7</v>
      </c>
      <c r="AW15" s="82">
        <f>WEEKDAY(DATE($AF$2,$AJ$2,27))</f>
        <v>1</v>
      </c>
      <c r="AX15" s="182">
        <f>WEEKDAY(DATE($AF$2,$AJ$2,28))</f>
        <v>2</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火</v>
      </c>
      <c r="X16" s="167" t="str">
        <f t="shared" si="0"/>
        <v>水</v>
      </c>
      <c r="Y16" s="167" t="str">
        <f t="shared" si="0"/>
        <v>木</v>
      </c>
      <c r="Z16" s="167" t="str">
        <f t="shared" si="0"/>
        <v>金</v>
      </c>
      <c r="AA16" s="167" t="str">
        <f t="shared" si="0"/>
        <v>土</v>
      </c>
      <c r="AB16" s="167" t="str">
        <f t="shared" si="0"/>
        <v>日</v>
      </c>
      <c r="AC16" s="183" t="str">
        <f t="shared" si="0"/>
        <v>月</v>
      </c>
      <c r="AD16" s="190" t="str">
        <f t="shared" si="0"/>
        <v>火</v>
      </c>
      <c r="AE16" s="167" t="str">
        <f t="shared" si="0"/>
        <v>水</v>
      </c>
      <c r="AF16" s="167" t="str">
        <f t="shared" si="0"/>
        <v>木</v>
      </c>
      <c r="AG16" s="167" t="str">
        <f t="shared" si="0"/>
        <v>金</v>
      </c>
      <c r="AH16" s="167" t="str">
        <f t="shared" si="0"/>
        <v>土</v>
      </c>
      <c r="AI16" s="167" t="str">
        <f t="shared" si="0"/>
        <v>日</v>
      </c>
      <c r="AJ16" s="183" t="str">
        <f t="shared" si="0"/>
        <v>月</v>
      </c>
      <c r="AK16" s="190" t="str">
        <f t="shared" si="0"/>
        <v>火</v>
      </c>
      <c r="AL16" s="167" t="str">
        <f t="shared" si="0"/>
        <v>水</v>
      </c>
      <c r="AM16" s="167" t="str">
        <f t="shared" si="0"/>
        <v>木</v>
      </c>
      <c r="AN16" s="167" t="str">
        <f t="shared" si="0"/>
        <v>金</v>
      </c>
      <c r="AO16" s="167" t="str">
        <f t="shared" si="0"/>
        <v>土</v>
      </c>
      <c r="AP16" s="167" t="str">
        <f t="shared" si="0"/>
        <v>日</v>
      </c>
      <c r="AQ16" s="183" t="str">
        <f t="shared" si="0"/>
        <v>月</v>
      </c>
      <c r="AR16" s="190" t="str">
        <f t="shared" si="0"/>
        <v>火</v>
      </c>
      <c r="AS16" s="167" t="str">
        <f t="shared" si="0"/>
        <v>水</v>
      </c>
      <c r="AT16" s="167" t="str">
        <f t="shared" si="0"/>
        <v>木</v>
      </c>
      <c r="AU16" s="167" t="str">
        <f t="shared" si="0"/>
        <v>金</v>
      </c>
      <c r="AV16" s="167" t="str">
        <f t="shared" si="0"/>
        <v>土</v>
      </c>
      <c r="AW16" s="167" t="str">
        <f t="shared" si="0"/>
        <v>日</v>
      </c>
      <c r="AX16" s="183" t="str">
        <f t="shared" si="0"/>
        <v>月</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101</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101</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5"/>
      <c r="AA219" s="74" t="s">
        <v>158</v>
      </c>
      <c r="AB219" s="74"/>
      <c r="AC219" s="74"/>
      <c r="AD219" s="74"/>
      <c r="AE219" s="74"/>
      <c r="AF219" s="74"/>
      <c r="AG219" s="74"/>
      <c r="AH219" s="74"/>
      <c r="AI219" s="74"/>
      <c r="AJ219" s="84"/>
      <c r="AK219" s="74"/>
      <c r="AL219" s="74"/>
      <c r="AM219" s="74"/>
      <c r="AN219" s="74"/>
      <c r="AO219" s="165"/>
      <c r="AP219" s="165"/>
      <c r="AQ219" s="74" t="s">
        <v>160</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146</v>
      </c>
      <c r="L220" s="80"/>
      <c r="M220" s="80" t="s">
        <v>147</v>
      </c>
      <c r="N220" s="80"/>
      <c r="O220" s="80"/>
      <c r="P220" s="80"/>
      <c r="Q220" s="74"/>
      <c r="R220" s="111" t="s">
        <v>148</v>
      </c>
      <c r="S220" s="111"/>
      <c r="T220" s="111"/>
      <c r="U220" s="111"/>
      <c r="V220" s="86"/>
      <c r="W220" s="161" t="s">
        <v>145</v>
      </c>
      <c r="X220" s="161"/>
      <c r="Y220" s="62"/>
      <c r="Z220" s="165"/>
      <c r="AA220" s="80" t="s">
        <v>146</v>
      </c>
      <c r="AB220" s="80"/>
      <c r="AC220" s="80" t="s">
        <v>147</v>
      </c>
      <c r="AD220" s="80"/>
      <c r="AE220" s="80"/>
      <c r="AF220" s="80"/>
      <c r="AG220" s="74"/>
      <c r="AH220" s="111" t="s">
        <v>148</v>
      </c>
      <c r="AI220" s="111"/>
      <c r="AJ220" s="111"/>
      <c r="AK220" s="111"/>
      <c r="AL220" s="86"/>
      <c r="AM220" s="161" t="s">
        <v>145</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58</v>
      </c>
      <c r="P221" s="81"/>
      <c r="Q221" s="74"/>
      <c r="R221" s="81" t="s">
        <v>149</v>
      </c>
      <c r="S221" s="81"/>
      <c r="T221" s="81" t="s">
        <v>58</v>
      </c>
      <c r="U221" s="81"/>
      <c r="V221" s="86"/>
      <c r="W221" s="161" t="s">
        <v>22</v>
      </c>
      <c r="X221" s="161"/>
      <c r="Y221" s="62"/>
      <c r="Z221" s="165"/>
      <c r="AA221" s="81"/>
      <c r="AB221" s="81"/>
      <c r="AC221" s="81" t="s">
        <v>149</v>
      </c>
      <c r="AD221" s="81"/>
      <c r="AE221" s="81" t="s">
        <v>58</v>
      </c>
      <c r="AF221" s="81"/>
      <c r="AG221" s="74"/>
      <c r="AH221" s="81" t="s">
        <v>149</v>
      </c>
      <c r="AI221" s="81"/>
      <c r="AJ221" s="81" t="s">
        <v>58</v>
      </c>
      <c r="AK221" s="81"/>
      <c r="AL221" s="86"/>
      <c r="AM221" s="161" t="s">
        <v>22</v>
      </c>
      <c r="AN221" s="161"/>
      <c r="AO221" s="165"/>
      <c r="AP221" s="165"/>
      <c r="AQ221" s="204" t="s">
        <v>130</v>
      </c>
      <c r="AR221" s="204"/>
      <c r="AS221" s="204"/>
      <c r="AT221" s="204"/>
      <c r="AU221" s="86"/>
      <c r="AV221" s="161" t="s">
        <v>132</v>
      </c>
      <c r="AW221" s="204"/>
      <c r="AX221" s="204"/>
      <c r="AY221" s="204"/>
      <c r="AZ221" s="86"/>
      <c r="BA221" s="81" t="s">
        <v>150</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20</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20</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161</v>
      </c>
      <c r="AV222" s="205">
        <f>AK236</f>
        <v>0</v>
      </c>
      <c r="AW222" s="82"/>
      <c r="AX222" s="82"/>
      <c r="AY222" s="82"/>
      <c r="AZ222" s="80" t="s">
        <v>155</v>
      </c>
      <c r="BA222" s="138">
        <f>ROUNDDOWN(AQ222+AV222,1)</f>
        <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16</v>
      </c>
      <c r="L224" s="82"/>
      <c r="M224" s="96">
        <f>SUMIFS($BB$17:$BB$216,$F$17:$F$216,"看護職員",$H$17:$H$216,"C")</f>
        <v>0</v>
      </c>
      <c r="N224" s="96"/>
      <c r="O224" s="96">
        <f>SUMIFS($BD$17:$BD$216,$F$17:$F$216,"看護職員",$H$17:$H$216,"C")</f>
        <v>0</v>
      </c>
      <c r="P224" s="96"/>
      <c r="Q224" s="108"/>
      <c r="R224" s="112">
        <v>0</v>
      </c>
      <c r="S224" s="112"/>
      <c r="T224" s="112">
        <v>0</v>
      </c>
      <c r="U224" s="112"/>
      <c r="V224" s="150"/>
      <c r="W224" s="163" t="s">
        <v>63</v>
      </c>
      <c r="X224" s="173"/>
      <c r="Y224" s="62"/>
      <c r="Z224" s="165"/>
      <c r="AA224" s="82" t="s">
        <v>16</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63</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63</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63</v>
      </c>
      <c r="AN225" s="173"/>
      <c r="AO225" s="165"/>
      <c r="AP225" s="165"/>
      <c r="AQ225" s="74" t="s">
        <v>162</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150</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20</v>
      </c>
      <c r="AR227" s="82"/>
      <c r="AS227" s="82" t="s">
        <v>123</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9"/>
      <c r="U228" s="129"/>
      <c r="V228" s="74"/>
      <c r="W228" s="74"/>
      <c r="X228" s="74"/>
      <c r="Y228" s="165"/>
      <c r="Z228" s="165"/>
      <c r="AA228" s="84" t="s">
        <v>152</v>
      </c>
      <c r="AB228" s="74"/>
      <c r="AC228" s="74"/>
      <c r="AD228" s="74"/>
      <c r="AE228" s="74"/>
      <c r="AF228" s="74"/>
      <c r="AG228" s="109" t="s">
        <v>205</v>
      </c>
      <c r="AH228" s="198" t="str">
        <f>R228</f>
        <v>週</v>
      </c>
      <c r="AI228" s="199"/>
      <c r="AJ228" s="129"/>
      <c r="AK228" s="129"/>
      <c r="AL228" s="74"/>
      <c r="AM228" s="74"/>
      <c r="AN228" s="74"/>
      <c r="AO228" s="165"/>
      <c r="AP228" s="165"/>
      <c r="AQ228" s="82" t="s">
        <v>12</v>
      </c>
      <c r="AR228" s="82"/>
      <c r="AS228" s="82" t="s">
        <v>124</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57</v>
      </c>
      <c r="Q229" s="74"/>
      <c r="R229" s="74"/>
      <c r="S229" s="74"/>
      <c r="T229" s="84"/>
      <c r="U229" s="74"/>
      <c r="V229" s="74"/>
      <c r="W229" s="74"/>
      <c r="X229" s="74"/>
      <c r="Y229" s="165"/>
      <c r="Z229" s="165"/>
      <c r="AA229" s="74" t="s">
        <v>153</v>
      </c>
      <c r="AB229" s="74"/>
      <c r="AC229" s="74"/>
      <c r="AD229" s="74"/>
      <c r="AE229" s="74"/>
      <c r="AF229" s="74" t="s">
        <v>57</v>
      </c>
      <c r="AG229" s="74"/>
      <c r="AH229" s="74"/>
      <c r="AI229" s="74"/>
      <c r="AJ229" s="84"/>
      <c r="AK229" s="74"/>
      <c r="AL229" s="74"/>
      <c r="AM229" s="74"/>
      <c r="AN229" s="74"/>
      <c r="AO229" s="165"/>
      <c r="AP229" s="165"/>
      <c r="AQ229" s="82" t="s">
        <v>16</v>
      </c>
      <c r="AR229" s="82"/>
      <c r="AS229" s="82" t="s">
        <v>125</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5"/>
      <c r="AP230" s="165"/>
      <c r="AQ230" s="82" t="s">
        <v>23</v>
      </c>
      <c r="AR230" s="82"/>
      <c r="AS230" s="82" t="s">
        <v>31</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129</v>
      </c>
      <c r="P231" s="82">
        <f>IF($R$228="週",$BA$6,$BE$6)</f>
        <v>40</v>
      </c>
      <c r="Q231" s="82"/>
      <c r="R231" s="82"/>
      <c r="S231" s="82"/>
      <c r="T231" s="80" t="s">
        <v>155</v>
      </c>
      <c r="U231" s="107">
        <f>ROUNDDOWN(K231/P231,1)</f>
        <v>0</v>
      </c>
      <c r="V231" s="107"/>
      <c r="W231" s="107"/>
      <c r="X231" s="107"/>
      <c r="Y231" s="62"/>
      <c r="Z231" s="62"/>
      <c r="AA231" s="85">
        <f>IF($AH$228="週",AJ226,AH226)</f>
        <v>0</v>
      </c>
      <c r="AB231" s="85"/>
      <c r="AC231" s="85"/>
      <c r="AD231" s="85"/>
      <c r="AE231" s="80" t="s">
        <v>129</v>
      </c>
      <c r="AF231" s="82">
        <f>IF($AH$228="週",$BA$6,$BE$6)</f>
        <v>40</v>
      </c>
      <c r="AG231" s="82"/>
      <c r="AH231" s="82"/>
      <c r="AI231" s="82"/>
      <c r="AJ231" s="80" t="s">
        <v>155</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185</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145</v>
      </c>
      <c r="L234" s="74"/>
      <c r="M234" s="74"/>
      <c r="N234" s="74"/>
      <c r="O234" s="74"/>
      <c r="P234" s="74"/>
      <c r="Q234" s="74"/>
      <c r="R234" s="74"/>
      <c r="S234" s="74"/>
      <c r="T234" s="84"/>
      <c r="U234" s="80"/>
      <c r="V234" s="80"/>
      <c r="W234" s="80"/>
      <c r="X234" s="80"/>
      <c r="Y234" s="62"/>
      <c r="Z234" s="62"/>
      <c r="AA234" s="74" t="s">
        <v>145</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f>U231</f>
        <v>0</v>
      </c>
      <c r="Q236" s="107"/>
      <c r="R236" s="107"/>
      <c r="S236" s="107"/>
      <c r="T236" s="80" t="s">
        <v>155</v>
      </c>
      <c r="U236" s="138">
        <f>ROUNDDOWN(K236+P236,1)</f>
        <v>0</v>
      </c>
      <c r="V236" s="138"/>
      <c r="W236" s="138"/>
      <c r="X236" s="138"/>
      <c r="Y236" s="175"/>
      <c r="Z236" s="175"/>
      <c r="AA236" s="176">
        <f>AM226</f>
        <v>0</v>
      </c>
      <c r="AB236" s="176"/>
      <c r="AC236" s="176"/>
      <c r="AD236" s="176"/>
      <c r="AE236" s="151" t="s">
        <v>161</v>
      </c>
      <c r="AF236" s="196">
        <f>AK231</f>
        <v>0</v>
      </c>
      <c r="AG236" s="196"/>
      <c r="AH236" s="196"/>
      <c r="AI236" s="196"/>
      <c r="AJ236" s="151" t="s">
        <v>155</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sheetProtection sheet="1" insertRows="0" deleteRows="0"/>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N15" sqref="N15"/>
    </sheetView>
  </sheetViews>
  <sheetFormatPr defaultRowHeight="25.5"/>
  <cols>
    <col min="1" max="1" width="1.625" style="273" customWidth="1"/>
    <col min="2" max="2" width="5.625" style="274" customWidth="1"/>
    <col min="3" max="3" width="10.625" style="274" customWidth="1"/>
    <col min="4" max="4" width="10.625" style="274" hidden="1" customWidth="1"/>
    <col min="5" max="5" width="3.375" style="274" bestFit="1" customWidth="1"/>
    <col min="6" max="6" width="15.625" style="273" customWidth="1"/>
    <col min="7" max="7" width="3.375" style="273" bestFit="1" customWidth="1"/>
    <col min="8" max="8" width="15.625" style="273" customWidth="1"/>
    <col min="9" max="9" width="3.375" style="273" bestFit="1" customWidth="1"/>
    <col min="10" max="10" width="15.625" style="274" customWidth="1"/>
    <col min="11" max="11" width="3.375" style="273" bestFit="1" customWidth="1"/>
    <col min="12" max="12" width="15.625" style="273" customWidth="1"/>
    <col min="13" max="13" width="3.375" style="273" customWidth="1"/>
    <col min="14" max="14" width="50.625" style="273" customWidth="1"/>
    <col min="15" max="16384" width="9" style="273" customWidth="1"/>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33</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33</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33</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33</v>
      </c>
      <c r="F11" s="286">
        <v>0.54166666666666663</v>
      </c>
      <c r="G11" s="278" t="s">
        <v>13</v>
      </c>
      <c r="H11" s="286">
        <v>0.77083333333333337</v>
      </c>
      <c r="I11" s="289" t="s">
        <v>64</v>
      </c>
      <c r="J11" s="286">
        <v>0</v>
      </c>
      <c r="K11" s="290" t="s">
        <v>10</v>
      </c>
      <c r="L11" s="285">
        <f t="shared" si="1"/>
        <v>5.5000000000000018</v>
      </c>
      <c r="N11" s="291"/>
    </row>
    <row r="12" spans="2:14">
      <c r="B12" s="278">
        <v>7</v>
      </c>
      <c r="C12" s="279" t="s">
        <v>71</v>
      </c>
      <c r="D12" s="283" t="str">
        <f t="shared" si="0"/>
        <v>g</v>
      </c>
      <c r="E12" s="278" t="s">
        <v>33</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33</v>
      </c>
      <c r="F13" s="286">
        <v>0.66666666666666663</v>
      </c>
      <c r="G13" s="278" t="s">
        <v>13</v>
      </c>
      <c r="H13" s="286">
        <v>0</v>
      </c>
      <c r="I13" s="289" t="s">
        <v>64</v>
      </c>
      <c r="J13" s="286">
        <v>2.0833333333333332e-002</v>
      </c>
      <c r="K13" s="290" t="s">
        <v>10</v>
      </c>
      <c r="L13" s="285">
        <f t="shared" si="1"/>
        <v>7.5000000000000018</v>
      </c>
      <c r="N13" s="291" t="s">
        <v>208</v>
      </c>
    </row>
    <row r="14" spans="2:14">
      <c r="B14" s="278">
        <v>9</v>
      </c>
      <c r="C14" s="279" t="s">
        <v>60</v>
      </c>
      <c r="D14" s="283" t="str">
        <f t="shared" si="0"/>
        <v>i</v>
      </c>
      <c r="E14" s="278" t="s">
        <v>33</v>
      </c>
      <c r="F14" s="286">
        <v>0</v>
      </c>
      <c r="G14" s="278" t="s">
        <v>13</v>
      </c>
      <c r="H14" s="286">
        <v>0.375</v>
      </c>
      <c r="I14" s="289" t="s">
        <v>64</v>
      </c>
      <c r="J14" s="286">
        <v>2.0833333333333332e-002</v>
      </c>
      <c r="K14" s="290" t="s">
        <v>10</v>
      </c>
      <c r="L14" s="285">
        <f t="shared" si="1"/>
        <v>8.5</v>
      </c>
      <c r="N14" s="291" t="s">
        <v>217</v>
      </c>
    </row>
    <row r="15" spans="2:14">
      <c r="B15" s="278">
        <v>10</v>
      </c>
      <c r="C15" s="279" t="s">
        <v>45</v>
      </c>
      <c r="D15" s="283" t="str">
        <f t="shared" si="0"/>
        <v>j</v>
      </c>
      <c r="E15" s="278" t="s">
        <v>33</v>
      </c>
      <c r="F15" s="286"/>
      <c r="G15" s="278" t="s">
        <v>13</v>
      </c>
      <c r="H15" s="286"/>
      <c r="I15" s="289" t="s">
        <v>64</v>
      </c>
      <c r="J15" s="286">
        <v>0</v>
      </c>
      <c r="K15" s="290" t="s">
        <v>10</v>
      </c>
      <c r="L15" s="285" t="str">
        <f t="shared" si="1"/>
        <v/>
      </c>
      <c r="N15" s="291"/>
    </row>
    <row r="16" spans="2:14">
      <c r="B16" s="278">
        <v>11</v>
      </c>
      <c r="C16" s="279" t="s">
        <v>73</v>
      </c>
      <c r="D16" s="283" t="str">
        <f t="shared" si="0"/>
        <v>k</v>
      </c>
      <c r="E16" s="278" t="s">
        <v>33</v>
      </c>
      <c r="F16" s="286"/>
      <c r="G16" s="278" t="s">
        <v>13</v>
      </c>
      <c r="H16" s="286"/>
      <c r="I16" s="289" t="s">
        <v>64</v>
      </c>
      <c r="J16" s="286">
        <v>0</v>
      </c>
      <c r="K16" s="290" t="s">
        <v>10</v>
      </c>
      <c r="L16" s="285" t="str">
        <f t="shared" si="1"/>
        <v/>
      </c>
      <c r="N16" s="291"/>
    </row>
    <row r="17" spans="2:14">
      <c r="B17" s="278">
        <v>12</v>
      </c>
      <c r="C17" s="279" t="s">
        <v>75</v>
      </c>
      <c r="D17" s="283" t="str">
        <f t="shared" si="0"/>
        <v>l</v>
      </c>
      <c r="E17" s="278" t="s">
        <v>33</v>
      </c>
      <c r="F17" s="286"/>
      <c r="G17" s="278" t="s">
        <v>13</v>
      </c>
      <c r="H17" s="286"/>
      <c r="I17" s="289" t="s">
        <v>64</v>
      </c>
      <c r="J17" s="286">
        <v>0</v>
      </c>
      <c r="K17" s="290" t="s">
        <v>10</v>
      </c>
      <c r="L17" s="285" t="str">
        <f t="shared" si="1"/>
        <v/>
      </c>
      <c r="N17" s="291"/>
    </row>
    <row r="18" spans="2:14">
      <c r="B18" s="278">
        <v>13</v>
      </c>
      <c r="C18" s="279" t="s">
        <v>8</v>
      </c>
      <c r="D18" s="283" t="str">
        <f t="shared" si="0"/>
        <v>m</v>
      </c>
      <c r="E18" s="278" t="s">
        <v>33</v>
      </c>
      <c r="F18" s="286"/>
      <c r="G18" s="278" t="s">
        <v>13</v>
      </c>
      <c r="H18" s="286"/>
      <c r="I18" s="289" t="s">
        <v>64</v>
      </c>
      <c r="J18" s="286">
        <v>0</v>
      </c>
      <c r="K18" s="290" t="s">
        <v>10</v>
      </c>
      <c r="L18" s="285" t="str">
        <f t="shared" si="1"/>
        <v/>
      </c>
      <c r="N18" s="291"/>
    </row>
    <row r="19" spans="2:14">
      <c r="B19" s="278">
        <v>14</v>
      </c>
      <c r="C19" s="279" t="s">
        <v>18</v>
      </c>
      <c r="D19" s="283" t="str">
        <f t="shared" si="0"/>
        <v>n</v>
      </c>
      <c r="E19" s="278" t="s">
        <v>33</v>
      </c>
      <c r="F19" s="286"/>
      <c r="G19" s="278" t="s">
        <v>13</v>
      </c>
      <c r="H19" s="286"/>
      <c r="I19" s="289" t="s">
        <v>64</v>
      </c>
      <c r="J19" s="286">
        <v>0</v>
      </c>
      <c r="K19" s="290" t="s">
        <v>10</v>
      </c>
      <c r="L19" s="285" t="str">
        <f t="shared" si="1"/>
        <v/>
      </c>
      <c r="N19" s="291"/>
    </row>
    <row r="20" spans="2:14">
      <c r="B20" s="278">
        <v>15</v>
      </c>
      <c r="C20" s="279" t="s">
        <v>35</v>
      </c>
      <c r="D20" s="283" t="str">
        <f t="shared" si="0"/>
        <v>o</v>
      </c>
      <c r="E20" s="278" t="s">
        <v>33</v>
      </c>
      <c r="F20" s="286"/>
      <c r="G20" s="278" t="s">
        <v>13</v>
      </c>
      <c r="H20" s="286"/>
      <c r="I20" s="289" t="s">
        <v>64</v>
      </c>
      <c r="J20" s="286">
        <v>0</v>
      </c>
      <c r="K20" s="290" t="s">
        <v>10</v>
      </c>
      <c r="L20" s="285" t="str">
        <f t="shared" si="1"/>
        <v/>
      </c>
      <c r="N20" s="291"/>
    </row>
    <row r="21" spans="2:14">
      <c r="B21" s="278">
        <v>16</v>
      </c>
      <c r="C21" s="279" t="s">
        <v>26</v>
      </c>
      <c r="D21" s="283" t="str">
        <f t="shared" si="0"/>
        <v>p</v>
      </c>
      <c r="E21" s="278" t="s">
        <v>33</v>
      </c>
      <c r="F21" s="286"/>
      <c r="G21" s="278" t="s">
        <v>13</v>
      </c>
      <c r="H21" s="286"/>
      <c r="I21" s="289" t="s">
        <v>64</v>
      </c>
      <c r="J21" s="286">
        <v>0</v>
      </c>
      <c r="K21" s="290" t="s">
        <v>10</v>
      </c>
      <c r="L21" s="285" t="str">
        <f t="shared" si="1"/>
        <v/>
      </c>
      <c r="N21" s="291"/>
    </row>
    <row r="22" spans="2:14">
      <c r="B22" s="278">
        <v>17</v>
      </c>
      <c r="C22" s="279" t="s">
        <v>76</v>
      </c>
      <c r="D22" s="283" t="str">
        <f t="shared" si="0"/>
        <v>q</v>
      </c>
      <c r="E22" s="278" t="s">
        <v>33</v>
      </c>
      <c r="F22" s="286"/>
      <c r="G22" s="278" t="s">
        <v>13</v>
      </c>
      <c r="H22" s="286"/>
      <c r="I22" s="289" t="s">
        <v>64</v>
      </c>
      <c r="J22" s="286">
        <v>0</v>
      </c>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v>1</v>
      </c>
      <c r="N23" s="291"/>
    </row>
    <row r="24" spans="2:14">
      <c r="B24" s="278">
        <v>19</v>
      </c>
      <c r="C24" s="279" t="s">
        <v>78</v>
      </c>
      <c r="D24" s="283" t="str">
        <f t="shared" si="0"/>
        <v>s</v>
      </c>
      <c r="E24" s="278" t="s">
        <v>33</v>
      </c>
      <c r="F24" s="287"/>
      <c r="G24" s="278" t="s">
        <v>13</v>
      </c>
      <c r="H24" s="287"/>
      <c r="I24" s="289" t="s">
        <v>64</v>
      </c>
      <c r="J24" s="287"/>
      <c r="K24" s="290" t="s">
        <v>10</v>
      </c>
      <c r="L24" s="279">
        <v>2</v>
      </c>
      <c r="N24" s="291"/>
    </row>
    <row r="25" spans="2:14">
      <c r="B25" s="278">
        <v>20</v>
      </c>
      <c r="C25" s="279" t="s">
        <v>17</v>
      </c>
      <c r="D25" s="283" t="str">
        <f t="shared" si="0"/>
        <v>t</v>
      </c>
      <c r="E25" s="278" t="s">
        <v>33</v>
      </c>
      <c r="F25" s="287"/>
      <c r="G25" s="278" t="s">
        <v>13</v>
      </c>
      <c r="H25" s="287"/>
      <c r="I25" s="289" t="s">
        <v>64</v>
      </c>
      <c r="J25" s="287"/>
      <c r="K25" s="290" t="s">
        <v>10</v>
      </c>
      <c r="L25" s="279">
        <v>3</v>
      </c>
      <c r="N25" s="291"/>
    </row>
    <row r="26" spans="2:14">
      <c r="B26" s="278">
        <v>21</v>
      </c>
      <c r="C26" s="279" t="s">
        <v>79</v>
      </c>
      <c r="D26" s="283" t="str">
        <f t="shared" si="0"/>
        <v>u</v>
      </c>
      <c r="E26" s="278" t="s">
        <v>33</v>
      </c>
      <c r="F26" s="287"/>
      <c r="G26" s="278" t="s">
        <v>13</v>
      </c>
      <c r="H26" s="287"/>
      <c r="I26" s="289" t="s">
        <v>64</v>
      </c>
      <c r="J26" s="287"/>
      <c r="K26" s="290" t="s">
        <v>10</v>
      </c>
      <c r="L26" s="279">
        <v>4</v>
      </c>
      <c r="N26" s="291"/>
    </row>
    <row r="27" spans="2:14">
      <c r="B27" s="278">
        <v>22</v>
      </c>
      <c r="C27" s="279" t="s">
        <v>80</v>
      </c>
      <c r="D27" s="283" t="str">
        <f t="shared" si="0"/>
        <v>v</v>
      </c>
      <c r="E27" s="278" t="s">
        <v>33</v>
      </c>
      <c r="F27" s="287"/>
      <c r="G27" s="278" t="s">
        <v>13</v>
      </c>
      <c r="H27" s="287"/>
      <c r="I27" s="289" t="s">
        <v>64</v>
      </c>
      <c r="J27" s="287"/>
      <c r="K27" s="290" t="s">
        <v>10</v>
      </c>
      <c r="L27" s="279">
        <v>5</v>
      </c>
      <c r="N27" s="291"/>
    </row>
    <row r="28" spans="2:14">
      <c r="B28" s="278">
        <v>23</v>
      </c>
      <c r="C28" s="279" t="s">
        <v>59</v>
      </c>
      <c r="D28" s="283" t="str">
        <f t="shared" si="0"/>
        <v>w</v>
      </c>
      <c r="E28" s="278" t="s">
        <v>33</v>
      </c>
      <c r="F28" s="287"/>
      <c r="G28" s="278" t="s">
        <v>13</v>
      </c>
      <c r="H28" s="287"/>
      <c r="I28" s="289" t="s">
        <v>64</v>
      </c>
      <c r="J28" s="287"/>
      <c r="K28" s="290" t="s">
        <v>10</v>
      </c>
      <c r="L28" s="279">
        <v>6</v>
      </c>
      <c r="N28" s="291"/>
    </row>
    <row r="29" spans="2:14">
      <c r="B29" s="278">
        <v>24</v>
      </c>
      <c r="C29" s="279" t="s">
        <v>81</v>
      </c>
      <c r="D29" s="283" t="str">
        <f t="shared" si="0"/>
        <v>x</v>
      </c>
      <c r="E29" s="278" t="s">
        <v>33</v>
      </c>
      <c r="F29" s="287"/>
      <c r="G29" s="278" t="s">
        <v>13</v>
      </c>
      <c r="H29" s="287"/>
      <c r="I29" s="289" t="s">
        <v>64</v>
      </c>
      <c r="J29" s="287"/>
      <c r="K29" s="290" t="s">
        <v>10</v>
      </c>
      <c r="L29" s="279">
        <v>7</v>
      </c>
      <c r="N29" s="291"/>
    </row>
    <row r="30" spans="2:14">
      <c r="B30" s="278">
        <v>25</v>
      </c>
      <c r="C30" s="279" t="s">
        <v>84</v>
      </c>
      <c r="D30" s="283" t="str">
        <f t="shared" si="0"/>
        <v>y</v>
      </c>
      <c r="E30" s="278" t="s">
        <v>33</v>
      </c>
      <c r="F30" s="287"/>
      <c r="G30" s="278" t="s">
        <v>13</v>
      </c>
      <c r="H30" s="287"/>
      <c r="I30" s="289" t="s">
        <v>64</v>
      </c>
      <c r="J30" s="287"/>
      <c r="K30" s="290" t="s">
        <v>10</v>
      </c>
      <c r="L30" s="279">
        <v>8</v>
      </c>
      <c r="N30" s="291"/>
    </row>
    <row r="31" spans="2:14">
      <c r="B31" s="278">
        <v>26</v>
      </c>
      <c r="C31" s="279" t="s">
        <v>2</v>
      </c>
      <c r="D31" s="283" t="str">
        <f t="shared" si="0"/>
        <v>z</v>
      </c>
      <c r="E31" s="278" t="s">
        <v>33</v>
      </c>
      <c r="F31" s="287"/>
      <c r="G31" s="278" t="s">
        <v>13</v>
      </c>
      <c r="H31" s="287"/>
      <c r="I31" s="289" t="s">
        <v>64</v>
      </c>
      <c r="J31" s="287"/>
      <c r="K31" s="290" t="s">
        <v>10</v>
      </c>
      <c r="L31" s="279">
        <v>1</v>
      </c>
      <c r="N31" s="291"/>
    </row>
    <row r="32" spans="2:14">
      <c r="B32" s="278">
        <v>27</v>
      </c>
      <c r="C32" s="279" t="s">
        <v>81</v>
      </c>
      <c r="D32" s="283" t="str">
        <f t="shared" si="0"/>
        <v>x</v>
      </c>
      <c r="E32" s="278" t="s">
        <v>33</v>
      </c>
      <c r="F32" s="287"/>
      <c r="G32" s="278" t="s">
        <v>13</v>
      </c>
      <c r="H32" s="287"/>
      <c r="I32" s="289" t="s">
        <v>64</v>
      </c>
      <c r="J32" s="287"/>
      <c r="K32" s="290" t="s">
        <v>10</v>
      </c>
      <c r="L32" s="279">
        <v>2</v>
      </c>
      <c r="N32" s="291"/>
    </row>
    <row r="33" spans="2:14">
      <c r="B33" s="278">
        <v>28</v>
      </c>
      <c r="C33" s="279" t="s">
        <v>44</v>
      </c>
      <c r="D33" s="283" t="str">
        <f t="shared" si="0"/>
        <v>aa</v>
      </c>
      <c r="E33" s="278" t="s">
        <v>33</v>
      </c>
      <c r="F33" s="287"/>
      <c r="G33" s="278" t="s">
        <v>13</v>
      </c>
      <c r="H33" s="287"/>
      <c r="I33" s="289" t="s">
        <v>64</v>
      </c>
      <c r="J33" s="287"/>
      <c r="K33" s="290" t="s">
        <v>10</v>
      </c>
      <c r="L33" s="279">
        <v>3</v>
      </c>
      <c r="N33" s="291"/>
    </row>
    <row r="34" spans="2:14">
      <c r="B34" s="278">
        <v>29</v>
      </c>
      <c r="C34" s="279" t="s">
        <v>85</v>
      </c>
      <c r="D34" s="283" t="str">
        <f t="shared" si="0"/>
        <v>ab</v>
      </c>
      <c r="E34" s="278" t="s">
        <v>33</v>
      </c>
      <c r="F34" s="287"/>
      <c r="G34" s="278" t="s">
        <v>13</v>
      </c>
      <c r="H34" s="287"/>
      <c r="I34" s="289" t="s">
        <v>64</v>
      </c>
      <c r="J34" s="287"/>
      <c r="K34" s="290" t="s">
        <v>10</v>
      </c>
      <c r="L34" s="279">
        <v>4</v>
      </c>
      <c r="N34" s="291"/>
    </row>
    <row r="35" spans="2:14">
      <c r="B35" s="278">
        <v>30</v>
      </c>
      <c r="C35" s="279" t="s">
        <v>86</v>
      </c>
      <c r="D35" s="283" t="str">
        <f t="shared" si="0"/>
        <v>ac</v>
      </c>
      <c r="E35" s="278" t="s">
        <v>33</v>
      </c>
      <c r="F35" s="287"/>
      <c r="G35" s="278" t="s">
        <v>13</v>
      </c>
      <c r="H35" s="287"/>
      <c r="I35" s="289" t="s">
        <v>64</v>
      </c>
      <c r="J35" s="287"/>
      <c r="K35" s="290" t="s">
        <v>10</v>
      </c>
      <c r="L35" s="279">
        <v>5</v>
      </c>
      <c r="N35" s="291"/>
    </row>
    <row r="36" spans="2:14">
      <c r="B36" s="278">
        <v>31</v>
      </c>
      <c r="C36" s="279" t="s">
        <v>87</v>
      </c>
      <c r="D36" s="283" t="str">
        <f t="shared" si="0"/>
        <v>ad</v>
      </c>
      <c r="E36" s="278" t="s">
        <v>33</v>
      </c>
      <c r="F36" s="287"/>
      <c r="G36" s="278" t="s">
        <v>13</v>
      </c>
      <c r="H36" s="287"/>
      <c r="I36" s="289" t="s">
        <v>64</v>
      </c>
      <c r="J36" s="287"/>
      <c r="K36" s="290" t="s">
        <v>10</v>
      </c>
      <c r="L36" s="279">
        <v>6</v>
      </c>
      <c r="N36" s="291"/>
    </row>
    <row r="37" spans="2:14">
      <c r="B37" s="278">
        <v>32</v>
      </c>
      <c r="C37" s="279" t="s">
        <v>90</v>
      </c>
      <c r="D37" s="283" t="str">
        <f t="shared" si="0"/>
        <v>ae</v>
      </c>
      <c r="E37" s="278" t="s">
        <v>33</v>
      </c>
      <c r="F37" s="287"/>
      <c r="G37" s="278" t="s">
        <v>13</v>
      </c>
      <c r="H37" s="287"/>
      <c r="I37" s="289" t="s">
        <v>64</v>
      </c>
      <c r="J37" s="287"/>
      <c r="K37" s="290" t="s">
        <v>10</v>
      </c>
      <c r="L37" s="279">
        <v>7</v>
      </c>
      <c r="N37" s="291"/>
    </row>
    <row r="38" spans="2:14">
      <c r="B38" s="278">
        <v>33</v>
      </c>
      <c r="C38" s="279" t="s">
        <v>92</v>
      </c>
      <c r="D38" s="283" t="str">
        <f t="shared" si="0"/>
        <v>af</v>
      </c>
      <c r="E38" s="278" t="s">
        <v>33</v>
      </c>
      <c r="F38" s="287"/>
      <c r="G38" s="278" t="s">
        <v>13</v>
      </c>
      <c r="H38" s="287"/>
      <c r="I38" s="289" t="s">
        <v>64</v>
      </c>
      <c r="J38" s="287"/>
      <c r="K38" s="290" t="s">
        <v>10</v>
      </c>
      <c r="L38" s="279">
        <v>8</v>
      </c>
      <c r="N38" s="291"/>
    </row>
    <row r="39" spans="2:14">
      <c r="B39" s="278">
        <v>34</v>
      </c>
      <c r="C39" s="280" t="s">
        <v>117</v>
      </c>
      <c r="D39" s="283"/>
      <c r="E39" s="278" t="s">
        <v>33</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33</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33</v>
      </c>
      <c r="F41" s="286" t="s">
        <v>63</v>
      </c>
      <c r="G41" s="278" t="s">
        <v>13</v>
      </c>
      <c r="H41" s="286" t="s">
        <v>63</v>
      </c>
      <c r="I41" s="289" t="s">
        <v>64</v>
      </c>
      <c r="J41" s="286" t="s">
        <v>63</v>
      </c>
      <c r="K41" s="290" t="s">
        <v>10</v>
      </c>
      <c r="L41" s="285">
        <f>IF(OR(L39="",L40=""),"",L39+L40)</f>
        <v>6</v>
      </c>
      <c r="N41" s="291" t="s">
        <v>5</v>
      </c>
    </row>
    <row r="42" spans="2:14">
      <c r="B42" s="278"/>
      <c r="C42" s="280" t="s">
        <v>72</v>
      </c>
      <c r="D42" s="283"/>
      <c r="E42" s="278" t="s">
        <v>33</v>
      </c>
      <c r="F42" s="286"/>
      <c r="G42" s="278" t="s">
        <v>13</v>
      </c>
      <c r="H42" s="286"/>
      <c r="I42" s="289" t="s">
        <v>64</v>
      </c>
      <c r="J42" s="286">
        <v>0</v>
      </c>
      <c r="K42" s="290" t="s">
        <v>10</v>
      </c>
      <c r="L42" s="285" t="str">
        <f>IF(OR(F42="",H42=""),"",(H42+IF(F42&gt;H42,1,0)-F42-J42)*24)</f>
        <v/>
      </c>
      <c r="N42" s="291"/>
    </row>
    <row r="43" spans="2:14">
      <c r="B43" s="278">
        <v>35</v>
      </c>
      <c r="C43" s="281" t="s">
        <v>63</v>
      </c>
      <c r="D43" s="283"/>
      <c r="E43" s="278" t="s">
        <v>33</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t="s">
        <v>63</v>
      </c>
      <c r="K44" s="290" t="s">
        <v>10</v>
      </c>
      <c r="L44" s="285" t="str">
        <f>IF(OR(L42="",L43=""),"",L42+L43)</f>
        <v/>
      </c>
      <c r="N44" s="291" t="s">
        <v>200</v>
      </c>
    </row>
    <row r="45" spans="2:14">
      <c r="B45" s="278"/>
      <c r="C45" s="280" t="s">
        <v>171</v>
      </c>
      <c r="D45" s="283"/>
      <c r="E45" s="278" t="s">
        <v>33</v>
      </c>
      <c r="F45" s="286"/>
      <c r="G45" s="278" t="s">
        <v>13</v>
      </c>
      <c r="H45" s="286"/>
      <c r="I45" s="289" t="s">
        <v>64</v>
      </c>
      <c r="J45" s="286">
        <v>0</v>
      </c>
      <c r="K45" s="290" t="s">
        <v>10</v>
      </c>
      <c r="L45" s="285" t="str">
        <f>IF(OR(F45="",H45=""),"",(H45+IF(F45&gt;H45,1,0)-F45-J45)*24)</f>
        <v/>
      </c>
      <c r="N45" s="291"/>
    </row>
    <row r="46" spans="2:14">
      <c r="B46" s="278">
        <v>36</v>
      </c>
      <c r="C46" s="281" t="s">
        <v>63</v>
      </c>
      <c r="D46" s="283"/>
      <c r="E46" s="278" t="s">
        <v>33</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election activeCell="B1" sqref="B1"/>
    </sheetView>
  </sheetViews>
  <sheetFormatPr defaultRowHeight="18.75"/>
  <cols>
    <col min="1" max="1" width="1.375" style="292" customWidth="1"/>
    <col min="2" max="3" width="9" style="292" customWidth="1"/>
    <col min="4" max="4" width="40.625" style="292" customWidth="1"/>
    <col min="5" max="16384" width="9" style="292" customWidth="1"/>
  </cols>
  <sheetData>
    <row r="1" spans="2:11">
      <c r="B1" s="292" t="s">
        <v>120</v>
      </c>
      <c r="D1" s="299"/>
      <c r="E1" s="299"/>
      <c r="F1" s="299"/>
    </row>
    <row r="2" spans="2:11" s="293" customFormat="1" ht="20.25" customHeight="1">
      <c r="B2" s="295" t="s">
        <v>116</v>
      </c>
      <c r="C2" s="295"/>
      <c r="D2" s="299"/>
      <c r="E2" s="299"/>
      <c r="F2" s="299"/>
    </row>
    <row r="3" spans="2:11" s="293" customFormat="1" ht="20.25" customHeight="1">
      <c r="B3" s="295"/>
      <c r="C3" s="295"/>
      <c r="D3" s="299"/>
      <c r="E3" s="299"/>
      <c r="F3" s="299"/>
    </row>
    <row r="4" spans="2:11" s="294" customFormat="1" ht="20.25" customHeight="1">
      <c r="B4" s="296"/>
      <c r="C4" s="299" t="s">
        <v>192</v>
      </c>
      <c r="D4" s="299"/>
      <c r="F4" s="309" t="s">
        <v>194</v>
      </c>
      <c r="G4" s="309"/>
      <c r="H4" s="309"/>
      <c r="I4" s="309"/>
      <c r="J4" s="309"/>
      <c r="K4" s="309"/>
    </row>
    <row r="5" spans="2:11" s="294" customFormat="1" ht="20.25" customHeight="1">
      <c r="B5" s="297"/>
      <c r="C5" s="299" t="s">
        <v>195</v>
      </c>
      <c r="D5" s="299"/>
      <c r="F5" s="309"/>
      <c r="G5" s="309"/>
      <c r="H5" s="309"/>
      <c r="I5" s="309"/>
      <c r="J5" s="309"/>
      <c r="K5" s="309"/>
    </row>
    <row r="6" spans="2:11" s="293" customFormat="1" ht="20.25" customHeight="1">
      <c r="B6" s="298" t="s">
        <v>187</v>
      </c>
      <c r="C6" s="299"/>
      <c r="D6" s="299"/>
      <c r="E6" s="14"/>
      <c r="F6" s="306"/>
    </row>
    <row r="7" spans="2:11" s="293" customFormat="1" ht="20.25" customHeight="1">
      <c r="B7" s="295"/>
      <c r="C7" s="295"/>
      <c r="D7" s="299"/>
      <c r="E7" s="14"/>
      <c r="F7" s="306"/>
    </row>
    <row r="8" spans="2:11" s="293" customFormat="1" ht="20.25" customHeight="1">
      <c r="B8" s="299" t="s">
        <v>121</v>
      </c>
      <c r="C8" s="295"/>
      <c r="D8" s="299"/>
      <c r="E8" s="14"/>
      <c r="F8" s="306"/>
    </row>
    <row r="9" spans="2:11" s="293" customFormat="1" ht="20.25" customHeight="1">
      <c r="B9" s="295"/>
      <c r="C9" s="295"/>
      <c r="D9" s="299"/>
      <c r="E9" s="299"/>
      <c r="F9" s="299"/>
    </row>
    <row r="10" spans="2:11" s="293" customFormat="1" ht="20.25" customHeight="1">
      <c r="B10" s="299" t="s">
        <v>209</v>
      </c>
      <c r="C10" s="295"/>
      <c r="D10" s="299"/>
      <c r="E10" s="299"/>
      <c r="F10" s="299"/>
    </row>
    <row r="11" spans="2:11" s="293" customFormat="1" ht="20.25" customHeight="1">
      <c r="B11" s="299"/>
      <c r="C11" s="295"/>
      <c r="D11" s="299"/>
    </row>
    <row r="12" spans="2:11" s="293" customFormat="1" ht="20.25" customHeight="1">
      <c r="B12" s="299" t="s">
        <v>216</v>
      </c>
      <c r="C12" s="295"/>
      <c r="D12" s="299"/>
    </row>
    <row r="13" spans="2:11" s="293" customFormat="1" ht="20.25" customHeight="1">
      <c r="B13" s="299"/>
      <c r="C13" s="295"/>
      <c r="D13" s="299"/>
    </row>
    <row r="14" spans="2:11" s="293" customFormat="1" ht="20.25" customHeight="1">
      <c r="B14" s="299" t="s">
        <v>104</v>
      </c>
      <c r="C14" s="295"/>
      <c r="D14" s="299"/>
    </row>
    <row r="15" spans="2:11" s="293" customFormat="1" ht="20.25" customHeight="1">
      <c r="B15" s="299"/>
      <c r="C15" s="295"/>
      <c r="D15" s="299"/>
    </row>
    <row r="16" spans="2:11" s="293" customFormat="1" ht="20.25" customHeight="1">
      <c r="B16" s="299" t="s">
        <v>248</v>
      </c>
      <c r="C16" s="295"/>
      <c r="D16" s="299"/>
    </row>
    <row r="17" spans="2:25" s="293" customFormat="1" ht="20.25" customHeight="1">
      <c r="B17" s="299" t="s">
        <v>247</v>
      </c>
      <c r="C17" s="295"/>
      <c r="D17" s="299"/>
    </row>
    <row r="18" spans="2:25" s="293" customFormat="1" ht="20.25" customHeight="1">
      <c r="B18" s="299"/>
      <c r="C18" s="295"/>
      <c r="D18" s="299"/>
    </row>
    <row r="19" spans="2:25" s="293" customFormat="1" ht="17.25" customHeight="1">
      <c r="B19" s="299" t="s">
        <v>25</v>
      </c>
      <c r="C19" s="299"/>
      <c r="D19" s="299"/>
    </row>
    <row r="20" spans="2:25" s="293" customFormat="1" ht="17.25" customHeight="1">
      <c r="B20" s="299" t="s">
        <v>184</v>
      </c>
      <c r="C20" s="299"/>
      <c r="D20" s="299"/>
    </row>
    <row r="21" spans="2:25" s="293" customFormat="1" ht="17.25" customHeight="1">
      <c r="B21" s="299"/>
      <c r="C21" s="299"/>
      <c r="D21" s="299"/>
    </row>
    <row r="22" spans="2:25" s="293" customFormat="1" ht="17.25" customHeight="1">
      <c r="B22" s="299"/>
      <c r="C22" s="303" t="s">
        <v>40</v>
      </c>
      <c r="D22" s="303" t="s">
        <v>15</v>
      </c>
    </row>
    <row r="23" spans="2:25" s="293" customFormat="1" ht="17.25" customHeight="1">
      <c r="B23" s="299"/>
      <c r="C23" s="303">
        <v>1</v>
      </c>
      <c r="D23" s="305" t="s">
        <v>94</v>
      </c>
    </row>
    <row r="24" spans="2:25" s="293" customFormat="1" ht="17.25" customHeight="1">
      <c r="B24" s="299"/>
      <c r="C24" s="303">
        <v>2</v>
      </c>
      <c r="D24" s="305" t="s">
        <v>128</v>
      </c>
    </row>
    <row r="25" spans="2:25" s="293" customFormat="1" ht="17.25" customHeight="1">
      <c r="B25" s="299"/>
      <c r="C25" s="303">
        <v>3</v>
      </c>
      <c r="D25" s="305" t="s">
        <v>130</v>
      </c>
    </row>
    <row r="26" spans="2:25" s="293" customFormat="1" ht="17.25" customHeight="1">
      <c r="B26" s="299"/>
      <c r="C26" s="303">
        <v>4</v>
      </c>
      <c r="D26" s="305" t="s">
        <v>132</v>
      </c>
    </row>
    <row r="27" spans="2:25" s="293" customFormat="1" ht="17.25" customHeight="1">
      <c r="B27" s="299"/>
      <c r="C27" s="303">
        <v>5</v>
      </c>
      <c r="D27" s="305" t="s">
        <v>133</v>
      </c>
    </row>
    <row r="28" spans="2:25" s="293" customFormat="1" ht="17.25" customHeight="1">
      <c r="B28" s="299"/>
      <c r="C28" s="303">
        <v>6</v>
      </c>
      <c r="D28" s="305" t="s">
        <v>231</v>
      </c>
    </row>
    <row r="29" spans="2:25" s="293" customFormat="1" ht="17.25" customHeight="1">
      <c r="B29" s="299"/>
      <c r="C29" s="14"/>
      <c r="D29" s="306"/>
    </row>
    <row r="30" spans="2:25" s="293" customFormat="1" ht="17.25" customHeight="1">
      <c r="B30" s="299" t="s">
        <v>249</v>
      </c>
      <c r="C30" s="299"/>
      <c r="D30" s="299"/>
      <c r="E30" s="294"/>
      <c r="F30" s="294"/>
    </row>
    <row r="31" spans="2:25" s="293" customFormat="1" ht="17.25" customHeight="1">
      <c r="B31" s="299" t="s">
        <v>122</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20</v>
      </c>
      <c r="D34" s="305" t="s">
        <v>123</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124</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16</v>
      </c>
      <c r="D36" s="305" t="s">
        <v>125</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23</v>
      </c>
      <c r="D37" s="305" t="s">
        <v>188</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126</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189</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193</v>
      </c>
      <c r="C43" s="299"/>
      <c r="D43" s="299"/>
    </row>
    <row r="44" spans="2:51" s="293" customFormat="1" ht="17.25" customHeight="1">
      <c r="B44" s="299" t="s">
        <v>181</v>
      </c>
      <c r="C44" s="299"/>
      <c r="D44" s="299"/>
    </row>
    <row r="45" spans="2:51" s="293" customFormat="1" ht="17.25" customHeight="1">
      <c r="B45" s="300" t="s">
        <v>182</v>
      </c>
      <c r="C45" s="294"/>
      <c r="D45" s="294"/>
      <c r="E45" s="307"/>
      <c r="F45" s="307"/>
      <c r="G45" s="307"/>
      <c r="H45" s="307"/>
      <c r="I45" s="307"/>
      <c r="J45" s="307"/>
      <c r="K45" s="307"/>
      <c r="L45" s="307"/>
      <c r="M45" s="307"/>
      <c r="N45" s="307"/>
      <c r="O45" s="312"/>
      <c r="P45" s="312"/>
      <c r="Q45" s="307"/>
      <c r="R45" s="312"/>
      <c r="S45" s="307"/>
      <c r="T45" s="307"/>
      <c r="U45" s="312"/>
      <c r="Y45" s="307"/>
      <c r="Z45" s="307"/>
      <c r="AA45" s="307"/>
      <c r="AB45" s="307"/>
      <c r="AD45" s="307"/>
      <c r="AE45" s="312"/>
      <c r="AF45" s="312"/>
      <c r="AG45" s="312"/>
      <c r="AH45" s="312"/>
      <c r="AI45" s="313"/>
      <c r="AJ45" s="312"/>
      <c r="AK45" s="312"/>
      <c r="AL45" s="312"/>
      <c r="AM45" s="312"/>
      <c r="AN45" s="312"/>
      <c r="AO45" s="312"/>
      <c r="AP45" s="312"/>
      <c r="AQ45" s="312"/>
      <c r="AR45" s="312"/>
      <c r="AS45" s="312"/>
      <c r="AT45" s="312"/>
      <c r="AU45" s="312"/>
      <c r="AV45" s="312"/>
      <c r="AW45" s="312"/>
      <c r="AX45" s="312"/>
      <c r="AY45" s="313"/>
    </row>
    <row r="46" spans="2:51" s="293" customFormat="1" ht="17.25" customHeight="1"/>
    <row r="47" spans="2:51" s="293" customFormat="1" ht="17.25" customHeight="1">
      <c r="B47" s="299" t="s">
        <v>250</v>
      </c>
      <c r="C47" s="299"/>
    </row>
    <row r="48" spans="2:51" s="293" customFormat="1" ht="17.25" customHeight="1">
      <c r="B48" s="299"/>
      <c r="C48" s="299"/>
    </row>
    <row r="49" spans="2:54" s="293" customFormat="1" ht="17.25" customHeight="1">
      <c r="B49" s="299" t="s">
        <v>235</v>
      </c>
      <c r="C49" s="299"/>
    </row>
    <row r="50" spans="2:54" s="293" customFormat="1" ht="17.25" customHeight="1">
      <c r="B50" s="299" t="s">
        <v>211</v>
      </c>
      <c r="C50" s="299"/>
    </row>
    <row r="51" spans="2:54" s="293" customFormat="1" ht="17.25" customHeight="1">
      <c r="B51" s="299"/>
      <c r="C51" s="299"/>
    </row>
    <row r="52" spans="2:54" s="293" customFormat="1" ht="17.25" customHeight="1">
      <c r="B52" s="299" t="s">
        <v>30</v>
      </c>
      <c r="C52" s="299"/>
    </row>
    <row r="53" spans="2:54" s="293" customFormat="1" ht="17.25" customHeight="1">
      <c r="B53" s="299" t="s">
        <v>55</v>
      </c>
      <c r="C53" s="299"/>
    </row>
    <row r="54" spans="2:54" s="293" customFormat="1" ht="17.25" customHeight="1">
      <c r="B54" s="299"/>
      <c r="C54" s="299"/>
    </row>
    <row r="55" spans="2:54" s="293" customFormat="1" ht="17.25" customHeight="1">
      <c r="B55" s="299" t="s">
        <v>251</v>
      </c>
      <c r="C55" s="299"/>
      <c r="D55" s="299"/>
    </row>
    <row r="56" spans="2:54" s="293" customFormat="1" ht="17.25" customHeight="1">
      <c r="B56" s="299"/>
      <c r="C56" s="299"/>
      <c r="D56" s="299"/>
    </row>
    <row r="57" spans="2:54" s="293" customFormat="1" ht="17.25" customHeight="1">
      <c r="B57" s="294" t="s">
        <v>252</v>
      </c>
      <c r="C57" s="294"/>
      <c r="D57" s="299"/>
    </row>
    <row r="58" spans="2:54" s="293" customFormat="1" ht="17.25" customHeight="1">
      <c r="B58" s="294" t="s">
        <v>127</v>
      </c>
      <c r="C58" s="294"/>
      <c r="D58" s="299"/>
    </row>
    <row r="59" spans="2:54" s="293" customFormat="1" ht="17.25" customHeight="1">
      <c r="B59" s="294" t="s">
        <v>212</v>
      </c>
    </row>
    <row r="60" spans="2:54" s="293" customFormat="1" ht="17.25" customHeight="1">
      <c r="B60" s="294"/>
    </row>
    <row r="61" spans="2:54" s="293" customFormat="1" ht="17.25" customHeight="1">
      <c r="B61" s="294" t="s">
        <v>253</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77</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214</v>
      </c>
    </row>
    <row r="64" spans="2:54" ht="18.75" customHeight="1">
      <c r="B64" s="301" t="s">
        <v>207</v>
      </c>
    </row>
    <row r="65" spans="2:2" ht="18.75" customHeight="1">
      <c r="B65" s="302" t="s">
        <v>215</v>
      </c>
    </row>
    <row r="66" spans="2:2" ht="18.75" customHeight="1">
      <c r="B66" s="301" t="s">
        <v>254</v>
      </c>
    </row>
    <row r="67" spans="2:2" ht="18.75" customHeight="1">
      <c r="B67" s="301" t="s">
        <v>255</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election activeCell="E15" sqref="E15"/>
    </sheetView>
  </sheetViews>
  <sheetFormatPr defaultRowHeight="18.75"/>
  <cols>
    <col min="1" max="1" width="1.875" style="292" customWidth="1"/>
    <col min="2" max="2" width="11.5" style="292" customWidth="1"/>
    <col min="3" max="12" width="40.625" style="292" customWidth="1"/>
    <col min="13" max="16384" width="9" style="292" customWidth="1"/>
  </cols>
  <sheetData>
    <row r="1" spans="2:4">
      <c r="B1" s="311" t="s">
        <v>113</v>
      </c>
      <c r="C1" s="311"/>
      <c r="D1" s="311"/>
    </row>
    <row r="2" spans="2:4">
      <c r="B2" s="311"/>
      <c r="C2" s="311"/>
      <c r="D2" s="311"/>
    </row>
    <row r="3" spans="2:4">
      <c r="B3" s="303" t="s">
        <v>40</v>
      </c>
      <c r="C3" s="303" t="s">
        <v>114</v>
      </c>
      <c r="D3" s="311"/>
    </row>
    <row r="4" spans="2:4">
      <c r="B4" s="314">
        <v>1</v>
      </c>
      <c r="C4" s="319" t="s">
        <v>136</v>
      </c>
      <c r="D4" s="311"/>
    </row>
    <row r="5" spans="2:4">
      <c r="B5" s="314">
        <v>2</v>
      </c>
      <c r="C5" s="319" t="s">
        <v>225</v>
      </c>
      <c r="D5" s="311"/>
    </row>
    <row r="6" spans="2:4">
      <c r="B6" s="314">
        <v>3</v>
      </c>
      <c r="C6" s="319" t="s">
        <v>46</v>
      </c>
      <c r="D6" s="311"/>
    </row>
    <row r="7" spans="2:4">
      <c r="B7" s="314">
        <v>4</v>
      </c>
      <c r="C7" s="319" t="s">
        <v>226</v>
      </c>
      <c r="D7" s="311"/>
    </row>
    <row r="8" spans="2:4">
      <c r="B8" s="314">
        <v>5</v>
      </c>
      <c r="C8" s="319" t="s">
        <v>227</v>
      </c>
      <c r="D8" s="311"/>
    </row>
    <row r="9" spans="2:4">
      <c r="B9" s="314">
        <v>6</v>
      </c>
      <c r="C9" s="319" t="s">
        <v>228</v>
      </c>
    </row>
    <row r="10" spans="2:4">
      <c r="B10" s="314">
        <v>7</v>
      </c>
      <c r="C10" s="319" t="s">
        <v>229</v>
      </c>
      <c r="D10" s="311"/>
    </row>
    <row r="11" spans="2:4">
      <c r="B11" s="314">
        <v>8</v>
      </c>
      <c r="C11" s="319" t="s">
        <v>230</v>
      </c>
      <c r="D11" s="311"/>
    </row>
    <row r="12" spans="2:4">
      <c r="B12" s="314">
        <v>9</v>
      </c>
      <c r="C12" s="319" t="s">
        <v>119</v>
      </c>
      <c r="D12" s="311"/>
    </row>
    <row r="13" spans="2:4">
      <c r="B13" s="314">
        <v>10</v>
      </c>
      <c r="C13" s="319" t="s">
        <v>119</v>
      </c>
      <c r="D13" s="311"/>
    </row>
    <row r="14" spans="2:4">
      <c r="B14" s="314">
        <v>11</v>
      </c>
      <c r="C14" s="319" t="s">
        <v>119</v>
      </c>
      <c r="D14" s="311"/>
    </row>
    <row r="15" spans="2:4">
      <c r="B15" s="314">
        <v>12</v>
      </c>
      <c r="C15" s="319" t="s">
        <v>119</v>
      </c>
      <c r="D15" s="311"/>
    </row>
    <row r="16" spans="2:4">
      <c r="B16" s="314">
        <v>13</v>
      </c>
      <c r="C16" s="319" t="s">
        <v>119</v>
      </c>
      <c r="D16" s="311"/>
    </row>
    <row r="17" spans="2:12">
      <c r="B17" s="314">
        <v>14</v>
      </c>
      <c r="C17" s="319" t="s">
        <v>119</v>
      </c>
      <c r="D17" s="311"/>
    </row>
    <row r="19" spans="2:12">
      <c r="B19" s="311" t="s">
        <v>115</v>
      </c>
    </row>
    <row r="20" spans="2:12" ht="19.5"/>
    <row r="21" spans="2:12" ht="20.25">
      <c r="B21" s="315" t="s">
        <v>15</v>
      </c>
      <c r="C21" s="320" t="s">
        <v>94</v>
      </c>
      <c r="D21" s="324" t="s">
        <v>128</v>
      </c>
      <c r="E21" s="324" t="s">
        <v>130</v>
      </c>
      <c r="F21" s="324" t="s">
        <v>132</v>
      </c>
      <c r="G21" s="324" t="s">
        <v>133</v>
      </c>
      <c r="H21" s="327" t="s">
        <v>231</v>
      </c>
      <c r="I21" s="327" t="s">
        <v>119</v>
      </c>
      <c r="J21" s="327" t="s">
        <v>119</v>
      </c>
      <c r="K21" s="327" t="s">
        <v>119</v>
      </c>
      <c r="L21" s="331" t="s">
        <v>119</v>
      </c>
    </row>
    <row r="22" spans="2:12" ht="19.5">
      <c r="B22" s="316" t="s">
        <v>98</v>
      </c>
      <c r="C22" s="321" t="s">
        <v>119</v>
      </c>
      <c r="D22" s="325" t="s">
        <v>134</v>
      </c>
      <c r="E22" s="325" t="s">
        <v>135</v>
      </c>
      <c r="F22" s="325" t="s">
        <v>39</v>
      </c>
      <c r="G22" s="325" t="s">
        <v>139</v>
      </c>
      <c r="H22" s="328" t="s">
        <v>96</v>
      </c>
      <c r="I22" s="322" t="s">
        <v>119</v>
      </c>
      <c r="J22" s="322" t="s">
        <v>119</v>
      </c>
      <c r="K22" s="328"/>
      <c r="L22" s="332"/>
    </row>
    <row r="23" spans="2:12" ht="19.5">
      <c r="B23" s="317"/>
      <c r="C23" s="322" t="s">
        <v>119</v>
      </c>
      <c r="D23" s="322" t="s">
        <v>119</v>
      </c>
      <c r="E23" s="322" t="s">
        <v>138</v>
      </c>
      <c r="F23" s="322" t="s">
        <v>119</v>
      </c>
      <c r="G23" s="322" t="s">
        <v>140</v>
      </c>
      <c r="H23" s="322" t="s">
        <v>119</v>
      </c>
      <c r="I23" s="322" t="s">
        <v>119</v>
      </c>
      <c r="J23" s="322" t="s">
        <v>119</v>
      </c>
      <c r="K23" s="329"/>
      <c r="L23" s="333"/>
    </row>
    <row r="24" spans="2:12" ht="19.5">
      <c r="B24" s="317"/>
      <c r="C24" s="322" t="s">
        <v>119</v>
      </c>
      <c r="D24" s="322" t="s">
        <v>119</v>
      </c>
      <c r="E24" s="322" t="s">
        <v>119</v>
      </c>
      <c r="F24" s="322" t="s">
        <v>119</v>
      </c>
      <c r="G24" s="322" t="s">
        <v>141</v>
      </c>
      <c r="H24" s="322" t="s">
        <v>119</v>
      </c>
      <c r="I24" s="322" t="s">
        <v>119</v>
      </c>
      <c r="J24" s="322" t="s">
        <v>119</v>
      </c>
      <c r="K24" s="329"/>
      <c r="L24" s="333"/>
    </row>
    <row r="25" spans="2:12" ht="19.5">
      <c r="B25" s="317"/>
      <c r="C25" s="322" t="s">
        <v>119</v>
      </c>
      <c r="D25" s="322" t="s">
        <v>119</v>
      </c>
      <c r="E25" s="322" t="s">
        <v>119</v>
      </c>
      <c r="F25" s="322" t="s">
        <v>119</v>
      </c>
      <c r="G25" s="322" t="s">
        <v>142</v>
      </c>
      <c r="H25" s="322" t="s">
        <v>119</v>
      </c>
      <c r="I25" s="322" t="s">
        <v>119</v>
      </c>
      <c r="J25" s="322" t="s">
        <v>119</v>
      </c>
      <c r="K25" s="329"/>
      <c r="L25" s="333"/>
    </row>
    <row r="26" spans="2:12" ht="19.5">
      <c r="B26" s="317"/>
      <c r="C26" s="322" t="s">
        <v>119</v>
      </c>
      <c r="D26" s="322" t="s">
        <v>119</v>
      </c>
      <c r="E26" s="322" t="s">
        <v>119</v>
      </c>
      <c r="F26" s="322" t="s">
        <v>119</v>
      </c>
      <c r="G26" s="322" t="s">
        <v>138</v>
      </c>
      <c r="H26" s="322" t="s">
        <v>119</v>
      </c>
      <c r="I26" s="322" t="s">
        <v>119</v>
      </c>
      <c r="J26" s="322" t="s">
        <v>119</v>
      </c>
      <c r="K26" s="329"/>
      <c r="L26" s="333"/>
    </row>
    <row r="27" spans="2:12" ht="19.5">
      <c r="B27" s="317"/>
      <c r="C27" s="322" t="s">
        <v>119</v>
      </c>
      <c r="D27" s="322" t="s">
        <v>119</v>
      </c>
      <c r="E27" s="322" t="s">
        <v>119</v>
      </c>
      <c r="F27" s="322" t="s">
        <v>119</v>
      </c>
      <c r="G27" s="322" t="s">
        <v>143</v>
      </c>
      <c r="H27" s="322" t="s">
        <v>119</v>
      </c>
      <c r="I27" s="322" t="s">
        <v>119</v>
      </c>
      <c r="J27" s="322" t="s">
        <v>119</v>
      </c>
      <c r="K27" s="329"/>
      <c r="L27" s="333"/>
    </row>
    <row r="28" spans="2:12" ht="19.5">
      <c r="B28" s="317"/>
      <c r="C28" s="322" t="s">
        <v>119</v>
      </c>
      <c r="D28" s="322" t="s">
        <v>119</v>
      </c>
      <c r="E28" s="322" t="s">
        <v>119</v>
      </c>
      <c r="F28" s="322" t="s">
        <v>119</v>
      </c>
      <c r="G28" s="322" t="s">
        <v>144</v>
      </c>
      <c r="H28" s="322" t="s">
        <v>119</v>
      </c>
      <c r="I28" s="322" t="s">
        <v>119</v>
      </c>
      <c r="J28" s="322" t="s">
        <v>119</v>
      </c>
      <c r="K28" s="329"/>
      <c r="L28" s="333"/>
    </row>
    <row r="29" spans="2:12" ht="19.5">
      <c r="B29" s="317"/>
      <c r="C29" s="322" t="s">
        <v>119</v>
      </c>
      <c r="D29" s="322" t="s">
        <v>119</v>
      </c>
      <c r="E29" s="322" t="s">
        <v>119</v>
      </c>
      <c r="F29" s="322" t="s">
        <v>119</v>
      </c>
      <c r="G29" s="322" t="s">
        <v>93</v>
      </c>
      <c r="H29" s="322" t="s">
        <v>119</v>
      </c>
      <c r="I29" s="322" t="s">
        <v>119</v>
      </c>
      <c r="J29" s="322" t="s">
        <v>119</v>
      </c>
      <c r="K29" s="329"/>
      <c r="L29" s="333"/>
    </row>
    <row r="30" spans="2:12" ht="19.5">
      <c r="B30" s="317"/>
      <c r="C30" s="322" t="s">
        <v>119</v>
      </c>
      <c r="D30" s="322" t="s">
        <v>119</v>
      </c>
      <c r="E30" s="322" t="s">
        <v>119</v>
      </c>
      <c r="F30" s="322" t="s">
        <v>119</v>
      </c>
      <c r="G30" s="322" t="s">
        <v>83</v>
      </c>
      <c r="H30" s="322" t="s">
        <v>119</v>
      </c>
      <c r="I30" s="322" t="s">
        <v>119</v>
      </c>
      <c r="J30" s="322" t="s">
        <v>119</v>
      </c>
      <c r="K30" s="329"/>
      <c r="L30" s="333"/>
    </row>
    <row r="31" spans="2:12" ht="20.25">
      <c r="B31" s="318"/>
      <c r="C31" s="323" t="s">
        <v>119</v>
      </c>
      <c r="D31" s="326" t="s">
        <v>119</v>
      </c>
      <c r="E31" s="326" t="s">
        <v>119</v>
      </c>
      <c r="F31" s="326" t="s">
        <v>119</v>
      </c>
      <c r="G31" s="326" t="s">
        <v>119</v>
      </c>
      <c r="H31" s="326" t="s">
        <v>119</v>
      </c>
      <c r="I31" s="326" t="s">
        <v>119</v>
      </c>
      <c r="J31" s="326" t="s">
        <v>119</v>
      </c>
      <c r="K31" s="330"/>
      <c r="L31" s="334"/>
    </row>
    <row r="36" spans="3:3">
      <c r="C36" s="292" t="s">
        <v>196</v>
      </c>
    </row>
    <row r="37" spans="3:3">
      <c r="C37" s="292" t="s">
        <v>99</v>
      </c>
    </row>
    <row r="38" spans="3:3">
      <c r="C38" s="292" t="s">
        <v>52</v>
      </c>
    </row>
    <row r="39" spans="3:3">
      <c r="C39" s="292" t="s">
        <v>100</v>
      </c>
    </row>
    <row r="40" spans="3:3">
      <c r="C40" s="292" t="s">
        <v>74</v>
      </c>
    </row>
    <row r="41" spans="3:3">
      <c r="C41" s="292" t="s">
        <v>232</v>
      </c>
    </row>
    <row r="42" spans="3:3">
      <c r="C42" s="292" t="s">
        <v>233</v>
      </c>
    </row>
    <row r="43" spans="3:3">
      <c r="C43" s="292" t="s">
        <v>234</v>
      </c>
    </row>
    <row r="44" spans="3:3">
      <c r="C44" s="292" t="s">
        <v>236</v>
      </c>
    </row>
    <row r="46" spans="3:3">
      <c r="C46" s="292" t="s">
        <v>102</v>
      </c>
    </row>
    <row r="47" spans="3:3">
      <c r="C47" s="292" t="s">
        <v>103</v>
      </c>
    </row>
    <row r="49" spans="3:3">
      <c r="C49" s="292" t="s">
        <v>9</v>
      </c>
    </row>
    <row r="50" spans="3:3">
      <c r="C50" s="292" t="s">
        <v>105</v>
      </c>
    </row>
    <row r="51" spans="3:3">
      <c r="C51" s="292" t="s">
        <v>108</v>
      </c>
    </row>
    <row r="52" spans="3:3">
      <c r="C52" s="292" t="s">
        <v>109</v>
      </c>
    </row>
    <row r="53" spans="3:3">
      <c r="C53" s="292" t="s">
        <v>110</v>
      </c>
    </row>
    <row r="54" spans="3:3">
      <c r="C54" s="292"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2021-03-24T13:31:58Z</cp:lastPrinted>
  <dcterms:created xsi:type="dcterms:W3CDTF">2020-01-28T01:12:50Z</dcterms:created>
  <dcterms:modified xsi:type="dcterms:W3CDTF">2021-04-07T00:51:18Z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2021-04-07T00:51:18Z</vt:filetime>
  </property>
</Properties>
</file>