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<sst xmlns="http://schemas.openxmlformats.org/spreadsheetml/2006/main" xmlns:r="http://schemas.openxmlformats.org/officeDocument/2006/relationships" count="199" uniqueCount="199">
  <si>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</si>
  <si>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</si>
  <si>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</si>
  <si>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</si>
  <si>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</si>
  <si>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</si>
  <si>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</si>
  <si>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</si>
  <si>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</si>
  <si>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</si>
  <si>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</si>
  <si>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</si>
  <si>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</si>
  <si>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</si>
  <si>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</si>
  <si>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</si>
  <si>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</si>
  <si>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</si>
  <si>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</si>
  <si>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</si>
  <si>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</si>
  <si>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</si>
  <si>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</si>
  <si>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</si>
  <si>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</si>
  <si>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</si>
  <si>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</si>
  <si>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</si>
  <si>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</si>
  <si>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</si>
  <si>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</si>
  <si>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</si>
  <si>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</si>
  <si>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</si>
  <si>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</si>
  <si>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</si>
  <si>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</si>
  <si>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</si>
  <si>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</si>
  <si>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</si>
  <si>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</si>
  <si>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</si>
  <si>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</si>
  <si>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</si>
  <si>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</si>
  <si>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</si>
  <si>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</si>
  <si>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</si>
  <si>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</si>
  <si>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</si>
  <si>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</si>
  <si>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</si>
  <si>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</si>
  <si>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</si>
  <si>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</si>
  <si>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</si>
  <si>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</si>
  <si>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</si>
  <si>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</si>
  <si>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</si>
  <si>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</si>
  <si>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</si>
  <si>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</si>
  <si>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</si>
  <si>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</si>
  <si>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</si>
  <si>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</si>
  <si>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</si>
  <si>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</si>
  <si>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</si>
  <si>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</si>
  <si>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</si>
  <si>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</si>
  <si>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</si>
  <si>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</si>
  <si>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</si>
  <si>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</si>
  <si>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</si>
  <si>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</si>
  <si>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</si>
  <si>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</si>
  <si>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</si>
  <si>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</si>
  <si>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</si>
  <si>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</si>
  <si>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</si>
  <si>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</si>
  <si>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</si>
  <si>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</si>
  <si>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</si>
  <si>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</si>
  <si>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</si>
  <si>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</si>
  <si>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</si>
  <si>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</si>
  <si>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</si>
  <si>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</si>
  <si>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</si>
  <si>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</si>
  <si>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</si>
  <si>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</si>
  <si>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</si>
  <si>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</si>
  <si>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</si>
  <si>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</si>
  <si>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</si>
  <si>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</si>
  <si>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</si>
  <si>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</si>
  <si>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</si>
  <si>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</si>
  <si>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</si>
  <si>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</si>
  <si>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</si>
  <si>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</si>
  <si>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</si>
  <si>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</si>
  <si>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</si>
  <si>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</si>
  <si>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</si>
  <si>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</si>
  <si>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</si>
  <si>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</si>
  <si>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</si>
  <si>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</si>
  <si>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</si>
  <si>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</si>
  <si>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</si>
  <si>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</si>
  <si>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</si>
  <si>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</si>
  <si>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</si>
  <si>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</si>
  <si>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</si>
  <si>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</si>
  <si>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</si>
  <si>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</si>
  <si>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（共通様式1）</t>
    <rPh sb="1" eb="3">
      <t>キョウツウ</t>
    </rPh>
    <rPh sb="3" eb="5">
      <t>ヨウシキ</t>
    </rPh>
    <phoneticPr fontId="2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</si>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</sst>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tabSelected="1" view="pageBreakPreview" zoomScale="70" zoomScaleNormal="70" zoomScaleSheetLayoutView="70" workbookViewId="0">
      <selection activeCell="C2" sqref="C2"/>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137</v>
      </c>
      <c r="D1" s="23"/>
      <c r="E1" s="23"/>
      <c r="F1" s="23"/>
      <c r="G1" s="23"/>
      <c r="H1" s="75" t="s">
        <v>2</v>
      </c>
      <c r="J1" s="75"/>
      <c r="L1" s="23"/>
      <c r="M1" s="23"/>
      <c r="N1" s="23"/>
      <c r="O1" s="23"/>
      <c r="P1" s="23"/>
      <c r="Q1" s="23"/>
      <c r="R1" s="23"/>
      <c r="AM1" s="233"/>
      <c r="AN1" s="115"/>
      <c r="AO1" s="115" t="s">
        <v>82</v>
      </c>
      <c r="AP1" s="237" t="s">
        <v>173</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53</v>
      </c>
      <c r="Z2" s="217">
        <v>3</v>
      </c>
      <c r="AA2" s="217"/>
      <c r="AB2" s="115" t="s">
        <v>79</v>
      </c>
      <c r="AC2" s="219">
        <f>IF(Z2=0,"",YEAR(DATE(2018+Z2,1,1)))</f>
        <v>2021</v>
      </c>
      <c r="AD2" s="219"/>
      <c r="AE2" s="228" t="s">
        <v>59</v>
      </c>
      <c r="AF2" s="228" t="s">
        <v>8</v>
      </c>
      <c r="AG2" s="217">
        <v>4</v>
      </c>
      <c r="AH2" s="217"/>
      <c r="AI2" s="228" t="s">
        <v>55</v>
      </c>
      <c r="AM2" s="233"/>
      <c r="AN2" s="115"/>
      <c r="AO2" s="115" t="s">
        <v>81</v>
      </c>
      <c r="AP2" s="217" t="s">
        <v>61</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126</v>
      </c>
      <c r="BB3" s="297" t="s">
        <v>163</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56</v>
      </c>
      <c r="BB4" s="297" t="s">
        <v>164</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78</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178</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179</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499999999999993" customHeight="1">
      <c r="C16" s="26"/>
      <c r="D16" s="26"/>
      <c r="E16" s="26"/>
      <c r="F16" s="26"/>
      <c r="G16" s="26"/>
      <c r="X16" s="26"/>
      <c r="AN16" s="26"/>
      <c r="BE16" s="327"/>
      <c r="BF16" s="327"/>
      <c r="BG16" s="327"/>
    </row>
    <row r="17" spans="2:58" ht="20.25" customHeight="1">
      <c r="B17" s="9" t="s">
        <v>37</v>
      </c>
      <c r="C17" s="27" t="s">
        <v>115</v>
      </c>
      <c r="D17" s="47"/>
      <c r="E17" s="57"/>
      <c r="F17" s="57"/>
      <c r="G17" s="78" t="s">
        <v>180</v>
      </c>
      <c r="H17" s="90" t="s">
        <v>150</v>
      </c>
      <c r="I17" s="47"/>
      <c r="J17" s="47"/>
      <c r="K17" s="57"/>
      <c r="L17" s="90" t="s">
        <v>181</v>
      </c>
      <c r="M17" s="47"/>
      <c r="N17" s="47"/>
      <c r="O17" s="136"/>
      <c r="P17" s="144"/>
      <c r="Q17" s="153"/>
      <c r="R17" s="161"/>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144</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5</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5</v>
      </c>
      <c r="T20" s="193">
        <f>WEEKDAY(DATE($AC$2,$AG$2,2))</f>
        <v>6</v>
      </c>
      <c r="U20" s="193">
        <f>WEEKDAY(DATE($AC$2,$AG$2,3))</f>
        <v>7</v>
      </c>
      <c r="V20" s="193">
        <f>WEEKDAY(DATE($AC$2,$AG$2,4))</f>
        <v>1</v>
      </c>
      <c r="W20" s="193">
        <f>WEEKDAY(DATE($AC$2,$AG$2,5))</f>
        <v>2</v>
      </c>
      <c r="X20" s="193">
        <f>WEEKDAY(DATE($AC$2,$AG$2,6))</f>
        <v>3</v>
      </c>
      <c r="Y20" s="206">
        <f>WEEKDAY(DATE($AC$2,$AG$2,7))</f>
        <v>4</v>
      </c>
      <c r="Z20" s="179">
        <f>WEEKDAY(DATE($AC$2,$AG$2,8))</f>
        <v>5</v>
      </c>
      <c r="AA20" s="193">
        <f>WEEKDAY(DATE($AC$2,$AG$2,9))</f>
        <v>6</v>
      </c>
      <c r="AB20" s="193">
        <f>WEEKDAY(DATE($AC$2,$AG$2,10))</f>
        <v>7</v>
      </c>
      <c r="AC20" s="193">
        <f>WEEKDAY(DATE($AC$2,$AG$2,11))</f>
        <v>1</v>
      </c>
      <c r="AD20" s="193">
        <f>WEEKDAY(DATE($AC$2,$AG$2,12))</f>
        <v>2</v>
      </c>
      <c r="AE20" s="193">
        <f>WEEKDAY(DATE($AC$2,$AG$2,13))</f>
        <v>3</v>
      </c>
      <c r="AF20" s="206">
        <f>WEEKDAY(DATE($AC$2,$AG$2,14))</f>
        <v>4</v>
      </c>
      <c r="AG20" s="179">
        <f>WEEKDAY(DATE($AC$2,$AG$2,15))</f>
        <v>5</v>
      </c>
      <c r="AH20" s="193">
        <f>WEEKDAY(DATE($AC$2,$AG$2,16))</f>
        <v>6</v>
      </c>
      <c r="AI20" s="193">
        <f>WEEKDAY(DATE($AC$2,$AG$2,17))</f>
        <v>7</v>
      </c>
      <c r="AJ20" s="193">
        <f>WEEKDAY(DATE($AC$2,$AG$2,18))</f>
        <v>1</v>
      </c>
      <c r="AK20" s="193">
        <f>WEEKDAY(DATE($AC$2,$AG$2,19))</f>
        <v>2</v>
      </c>
      <c r="AL20" s="193">
        <f>WEEKDAY(DATE($AC$2,$AG$2,20))</f>
        <v>3</v>
      </c>
      <c r="AM20" s="206">
        <f>WEEKDAY(DATE($AC$2,$AG$2,21))</f>
        <v>4</v>
      </c>
      <c r="AN20" s="179">
        <f>WEEKDAY(DATE($AC$2,$AG$2,22))</f>
        <v>5</v>
      </c>
      <c r="AO20" s="193">
        <f>WEEKDAY(DATE($AC$2,$AG$2,23))</f>
        <v>6</v>
      </c>
      <c r="AP20" s="193">
        <f>WEEKDAY(DATE($AC$2,$AG$2,24))</f>
        <v>7</v>
      </c>
      <c r="AQ20" s="193">
        <f>WEEKDAY(DATE($AC$2,$AG$2,25))</f>
        <v>1</v>
      </c>
      <c r="AR20" s="193">
        <f>WEEKDAY(DATE($AC$2,$AG$2,26))</f>
        <v>2</v>
      </c>
      <c r="AS20" s="193">
        <f>WEEKDAY(DATE($AC$2,$AG$2,27))</f>
        <v>3</v>
      </c>
      <c r="AT20" s="206">
        <f>WEEKDAY(DATE($AC$2,$AG$2,28))</f>
        <v>4</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木</v>
      </c>
      <c r="T21" s="194" t="str">
        <f t="shared" si="0"/>
        <v>金</v>
      </c>
      <c r="U21" s="194" t="str">
        <f t="shared" si="0"/>
        <v>土</v>
      </c>
      <c r="V21" s="194" t="str">
        <f t="shared" si="0"/>
        <v>日</v>
      </c>
      <c r="W21" s="194" t="str">
        <f t="shared" si="0"/>
        <v>月</v>
      </c>
      <c r="X21" s="194" t="str">
        <f t="shared" si="0"/>
        <v>火</v>
      </c>
      <c r="Y21" s="207" t="str">
        <f t="shared" si="0"/>
        <v>水</v>
      </c>
      <c r="Z21" s="180" t="str">
        <f t="shared" si="0"/>
        <v>木</v>
      </c>
      <c r="AA21" s="194" t="str">
        <f t="shared" si="0"/>
        <v>金</v>
      </c>
      <c r="AB21" s="194" t="str">
        <f t="shared" si="0"/>
        <v>土</v>
      </c>
      <c r="AC21" s="194" t="str">
        <f t="shared" si="0"/>
        <v>日</v>
      </c>
      <c r="AD21" s="194" t="str">
        <f t="shared" si="0"/>
        <v>月</v>
      </c>
      <c r="AE21" s="194" t="str">
        <f t="shared" si="0"/>
        <v>火</v>
      </c>
      <c r="AF21" s="207" t="str">
        <f t="shared" si="0"/>
        <v>水</v>
      </c>
      <c r="AG21" s="180" t="str">
        <f t="shared" si="0"/>
        <v>木</v>
      </c>
      <c r="AH21" s="194" t="str">
        <f t="shared" si="0"/>
        <v>金</v>
      </c>
      <c r="AI21" s="194" t="str">
        <f t="shared" si="0"/>
        <v>土</v>
      </c>
      <c r="AJ21" s="194" t="str">
        <f t="shared" si="0"/>
        <v>日</v>
      </c>
      <c r="AK21" s="194" t="str">
        <f t="shared" si="0"/>
        <v>月</v>
      </c>
      <c r="AL21" s="194" t="str">
        <f t="shared" si="0"/>
        <v>火</v>
      </c>
      <c r="AM21" s="207" t="str">
        <f t="shared" si="0"/>
        <v>水</v>
      </c>
      <c r="AN21" s="180" t="str">
        <f t="shared" si="0"/>
        <v>木</v>
      </c>
      <c r="AO21" s="194" t="str">
        <f t="shared" si="0"/>
        <v>金</v>
      </c>
      <c r="AP21" s="194" t="str">
        <f t="shared" si="0"/>
        <v>土</v>
      </c>
      <c r="AQ21" s="194" t="str">
        <f t="shared" si="0"/>
        <v>日</v>
      </c>
      <c r="AR21" s="194" t="str">
        <f t="shared" si="0"/>
        <v>月</v>
      </c>
      <c r="AS21" s="194" t="str">
        <f t="shared" si="0"/>
        <v>火</v>
      </c>
      <c r="AT21" s="207" t="str">
        <f t="shared" si="0"/>
        <v>水</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0</v>
      </c>
      <c r="I22" s="102"/>
      <c r="J22" s="102"/>
      <c r="K22" s="107"/>
      <c r="L22" s="117" t="s">
        <v>136</v>
      </c>
      <c r="M22" s="127"/>
      <c r="N22" s="127"/>
      <c r="O22" s="139"/>
      <c r="P22" s="147" t="s">
        <v>70</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73</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77</v>
      </c>
      <c r="D25" s="53"/>
      <c r="E25" s="63"/>
      <c r="F25" s="71"/>
      <c r="G25" s="71" t="s">
        <v>18</v>
      </c>
      <c r="H25" s="95" t="s">
        <v>139</v>
      </c>
      <c r="I25" s="103"/>
      <c r="J25" s="103"/>
      <c r="K25" s="108"/>
      <c r="L25" s="119" t="s">
        <v>76</v>
      </c>
      <c r="M25" s="129"/>
      <c r="N25" s="129"/>
      <c r="O25" s="141"/>
      <c r="P25" s="150" t="s">
        <v>70</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73</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77</v>
      </c>
      <c r="D28" s="54"/>
      <c r="E28" s="64"/>
      <c r="F28" s="71"/>
      <c r="G28" s="71" t="s">
        <v>12</v>
      </c>
      <c r="H28" s="95" t="s">
        <v>138</v>
      </c>
      <c r="I28" s="103"/>
      <c r="J28" s="103"/>
      <c r="K28" s="108"/>
      <c r="L28" s="119" t="s">
        <v>106</v>
      </c>
      <c r="M28" s="129"/>
      <c r="N28" s="129"/>
      <c r="O28" s="141"/>
      <c r="P28" s="150" t="s">
        <v>70</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65</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73</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72</v>
      </c>
      <c r="M31" s="129"/>
      <c r="N31" s="129"/>
      <c r="O31" s="141"/>
      <c r="P31" s="150" t="s">
        <v>70</v>
      </c>
      <c r="Q31" s="159"/>
      <c r="R31" s="167"/>
      <c r="S31" s="181" t="s">
        <v>100</v>
      </c>
      <c r="T31" s="195"/>
      <c r="U31" s="195" t="s">
        <v>100</v>
      </c>
      <c r="V31" s="195" t="s">
        <v>100</v>
      </c>
      <c r="W31" s="195"/>
      <c r="X31" s="195" t="s">
        <v>100</v>
      </c>
      <c r="Y31" s="208"/>
      <c r="Z31" s="181" t="s">
        <v>100</v>
      </c>
      <c r="AA31" s="195"/>
      <c r="AB31" s="195" t="s">
        <v>100</v>
      </c>
      <c r="AC31" s="195" t="s">
        <v>100</v>
      </c>
      <c r="AD31" s="195"/>
      <c r="AE31" s="195" t="s">
        <v>100</v>
      </c>
      <c r="AF31" s="208"/>
      <c r="AG31" s="181" t="s">
        <v>100</v>
      </c>
      <c r="AH31" s="195"/>
      <c r="AI31" s="195" t="s">
        <v>100</v>
      </c>
      <c r="AJ31" s="195" t="s">
        <v>100</v>
      </c>
      <c r="AK31" s="195"/>
      <c r="AL31" s="195" t="s">
        <v>100</v>
      </c>
      <c r="AM31" s="208"/>
      <c r="AN31" s="181" t="s">
        <v>100</v>
      </c>
      <c r="AO31" s="195"/>
      <c r="AP31" s="195" t="s">
        <v>100</v>
      </c>
      <c r="AQ31" s="195" t="s">
        <v>100</v>
      </c>
      <c r="AR31" s="195"/>
      <c r="AS31" s="195" t="s">
        <v>100</v>
      </c>
      <c r="AT31" s="208"/>
      <c r="AU31" s="181"/>
      <c r="AV31" s="195"/>
      <c r="AW31" s="195"/>
      <c r="AX31" s="259"/>
      <c r="AY31" s="272"/>
      <c r="AZ31" s="283"/>
      <c r="BA31" s="292"/>
      <c r="BB31" s="303" t="s">
        <v>98</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73</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7</v>
      </c>
      <c r="I34" s="103"/>
      <c r="J34" s="103"/>
      <c r="K34" s="108"/>
      <c r="L34" s="119" t="s">
        <v>141</v>
      </c>
      <c r="M34" s="129"/>
      <c r="N34" s="129"/>
      <c r="O34" s="141"/>
      <c r="P34" s="150" t="s">
        <v>70</v>
      </c>
      <c r="Q34" s="159"/>
      <c r="R34" s="167"/>
      <c r="S34" s="181"/>
      <c r="T34" s="195" t="s">
        <v>100</v>
      </c>
      <c r="U34" s="195"/>
      <c r="V34" s="195"/>
      <c r="W34" s="195" t="s">
        <v>100</v>
      </c>
      <c r="X34" s="195"/>
      <c r="Y34" s="208" t="s">
        <v>100</v>
      </c>
      <c r="Z34" s="181"/>
      <c r="AA34" s="195" t="s">
        <v>100</v>
      </c>
      <c r="AB34" s="195"/>
      <c r="AC34" s="195"/>
      <c r="AD34" s="195" t="s">
        <v>100</v>
      </c>
      <c r="AE34" s="195"/>
      <c r="AF34" s="208" t="s">
        <v>100</v>
      </c>
      <c r="AG34" s="181"/>
      <c r="AH34" s="195" t="s">
        <v>100</v>
      </c>
      <c r="AI34" s="195"/>
      <c r="AJ34" s="195"/>
      <c r="AK34" s="195" t="s">
        <v>100</v>
      </c>
      <c r="AL34" s="195"/>
      <c r="AM34" s="208" t="s">
        <v>100</v>
      </c>
      <c r="AN34" s="181"/>
      <c r="AO34" s="195" t="s">
        <v>100</v>
      </c>
      <c r="AP34" s="195"/>
      <c r="AQ34" s="195"/>
      <c r="AR34" s="195" t="s">
        <v>100</v>
      </c>
      <c r="AS34" s="195"/>
      <c r="AT34" s="208" t="s">
        <v>100</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73</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65</v>
      </c>
      <c r="D37" s="54"/>
      <c r="E37" s="64"/>
      <c r="F37" s="71"/>
      <c r="G37" s="71" t="s">
        <v>12</v>
      </c>
      <c r="H37" s="95" t="s">
        <v>0</v>
      </c>
      <c r="I37" s="103"/>
      <c r="J37" s="103"/>
      <c r="K37" s="108"/>
      <c r="L37" s="119" t="s">
        <v>106</v>
      </c>
      <c r="M37" s="129"/>
      <c r="N37" s="129"/>
      <c r="O37" s="141"/>
      <c r="P37" s="150" t="s">
        <v>70</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77</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73</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65</v>
      </c>
      <c r="D40" s="54"/>
      <c r="E40" s="64"/>
      <c r="F40" s="71"/>
      <c r="G40" s="71" t="s">
        <v>12</v>
      </c>
      <c r="H40" s="95" t="s">
        <v>0</v>
      </c>
      <c r="I40" s="103"/>
      <c r="J40" s="103"/>
      <c r="K40" s="108"/>
      <c r="L40" s="119" t="s">
        <v>123</v>
      </c>
      <c r="M40" s="129"/>
      <c r="N40" s="129"/>
      <c r="O40" s="141"/>
      <c r="P40" s="150" t="s">
        <v>70</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73</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65</v>
      </c>
      <c r="D43" s="54"/>
      <c r="E43" s="64"/>
      <c r="F43" s="71"/>
      <c r="G43" s="71" t="s">
        <v>18</v>
      </c>
      <c r="H43" s="95" t="s">
        <v>48</v>
      </c>
      <c r="I43" s="103"/>
      <c r="J43" s="103"/>
      <c r="K43" s="108"/>
      <c r="L43" s="119" t="s">
        <v>142</v>
      </c>
      <c r="M43" s="129"/>
      <c r="N43" s="129"/>
      <c r="O43" s="141"/>
      <c r="P43" s="150" t="s">
        <v>70</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73</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65</v>
      </c>
      <c r="D46" s="54"/>
      <c r="E46" s="64"/>
      <c r="F46" s="71"/>
      <c r="G46" s="71" t="s">
        <v>18</v>
      </c>
      <c r="H46" s="95" t="s">
        <v>0</v>
      </c>
      <c r="I46" s="103"/>
      <c r="J46" s="103"/>
      <c r="K46" s="108"/>
      <c r="L46" s="119" t="s">
        <v>143</v>
      </c>
      <c r="M46" s="129"/>
      <c r="N46" s="129"/>
      <c r="O46" s="141"/>
      <c r="P46" s="150" t="s">
        <v>70</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73</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72</v>
      </c>
      <c r="M49" s="129"/>
      <c r="N49" s="129"/>
      <c r="O49" s="141"/>
      <c r="P49" s="150" t="s">
        <v>70</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145</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73</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141</v>
      </c>
      <c r="M52" s="129"/>
      <c r="N52" s="129"/>
      <c r="O52" s="141"/>
      <c r="P52" s="150" t="s">
        <v>70</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73</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70</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73</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70</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73</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65</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4</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84</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195</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166</v>
      </c>
      <c r="C68" s="43"/>
      <c r="D68" s="43"/>
      <c r="E68" s="43"/>
      <c r="F68" s="43"/>
      <c r="G68" s="43"/>
      <c r="H68" s="43"/>
      <c r="I68" s="43"/>
      <c r="J68" s="43"/>
      <c r="K68" s="113"/>
      <c r="L68" s="124" t="s">
        <v>77</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65</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5"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2" sqref="C42"/>
    </sheetView>
  </sheetViews>
  <sheetFormatPr defaultRowHeight="25.5"/>
  <cols>
    <col min="1" max="1" width="1.625" style="339" customWidth="1"/>
    <col min="2" max="2" width="5.625" style="340" customWidth="1"/>
    <col min="3" max="3" width="10.625" style="340" customWidth="1"/>
    <col min="4" max="4" width="3.375" style="340" bestFit="1" customWidth="1"/>
    <col min="5" max="5" width="15.625" style="339" customWidth="1"/>
    <col min="6" max="6" width="3.375" style="339" bestFit="1" customWidth="1"/>
    <col min="7" max="7" width="15.625" style="339" customWidth="1"/>
    <col min="8" max="8" width="3.375" style="339" bestFit="1" customWidth="1"/>
    <col min="9" max="9" width="15.625" style="340" customWidth="1"/>
    <col min="10" max="10" width="3.375" style="339" bestFit="1" customWidth="1"/>
    <col min="11" max="11" width="15.625" style="339" customWidth="1"/>
    <col min="12" max="12" width="3.375" style="339" customWidth="1"/>
    <col min="13" max="13" width="15.625" style="339" customWidth="1"/>
    <col min="14" max="14" width="3.375" style="339" customWidth="1"/>
    <col min="15" max="15" width="15.625" style="339" customWidth="1"/>
    <col min="16" max="16" width="3.375" style="339" customWidth="1"/>
    <col min="17" max="17" width="15.625" style="339" customWidth="1"/>
    <col min="18" max="18" width="3.375" style="339" customWidth="1"/>
    <col min="19" max="19" width="15.625" style="339" customWidth="1"/>
    <col min="20" max="20" width="3.375" style="339" customWidth="1"/>
    <col min="21" max="21" width="15.625" style="339" customWidth="1"/>
    <col min="22" max="22" width="3.375" style="339" customWidth="1"/>
    <col min="23" max="23" width="50.625" style="339" customWidth="1"/>
    <col min="24" max="16384" width="9" style="339" customWidth="1"/>
  </cols>
  <sheetData>
    <row r="1" spans="2:23">
      <c r="B1" s="341" t="s">
        <v>85</v>
      </c>
    </row>
    <row r="2" spans="2:23">
      <c r="B2" s="342" t="s">
        <v>86</v>
      </c>
      <c r="E2" s="347"/>
      <c r="I2" s="343"/>
    </row>
    <row r="3" spans="2:23">
      <c r="B3" s="343" t="s">
        <v>157</v>
      </c>
      <c r="E3" s="347" t="s">
        <v>162</v>
      </c>
      <c r="I3" s="343"/>
    </row>
    <row r="4" spans="2:23">
      <c r="B4" s="342"/>
      <c r="E4" s="348" t="s">
        <v>71</v>
      </c>
      <c r="F4" s="348"/>
      <c r="G4" s="348"/>
      <c r="H4" s="348"/>
      <c r="I4" s="348"/>
      <c r="J4" s="348"/>
      <c r="K4" s="348"/>
      <c r="M4" s="348" t="s">
        <v>75</v>
      </c>
      <c r="N4" s="348"/>
      <c r="O4" s="348"/>
      <c r="Q4" s="348" t="s">
        <v>102</v>
      </c>
      <c r="R4" s="348"/>
      <c r="S4" s="348"/>
      <c r="T4" s="348"/>
      <c r="U4" s="348"/>
      <c r="W4" s="348" t="s">
        <v>160</v>
      </c>
    </row>
    <row r="5" spans="2:23">
      <c r="B5" s="340" t="s">
        <v>37</v>
      </c>
      <c r="C5" s="340" t="s">
        <v>6</v>
      </c>
      <c r="E5" s="340" t="s">
        <v>156</v>
      </c>
      <c r="F5" s="340"/>
      <c r="G5" s="340" t="s">
        <v>154</v>
      </c>
      <c r="I5" s="340" t="s">
        <v>87</v>
      </c>
      <c r="K5" s="340" t="s">
        <v>71</v>
      </c>
      <c r="M5" s="340" t="s">
        <v>158</v>
      </c>
      <c r="O5" s="340" t="s">
        <v>159</v>
      </c>
      <c r="Q5" s="340" t="s">
        <v>158</v>
      </c>
      <c r="S5" s="340" t="s">
        <v>159</v>
      </c>
      <c r="U5" s="340" t="s">
        <v>71</v>
      </c>
      <c r="W5" s="348"/>
    </row>
    <row r="6" spans="2:23">
      <c r="B6" s="340">
        <v>1</v>
      </c>
      <c r="C6" s="344" t="s">
        <v>50</v>
      </c>
      <c r="D6" s="340" t="s">
        <v>58</v>
      </c>
      <c r="E6" s="349">
        <v>0.375</v>
      </c>
      <c r="F6" s="340" t="s">
        <v>14</v>
      </c>
      <c r="G6" s="349">
        <v>0.75</v>
      </c>
      <c r="H6" s="339" t="s">
        <v>90</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58</v>
      </c>
      <c r="E7" s="349"/>
      <c r="F7" s="340" t="s">
        <v>14</v>
      </c>
      <c r="G7" s="349"/>
      <c r="H7" s="339" t="s">
        <v>90</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90</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90</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90</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58</v>
      </c>
      <c r="E11" s="349"/>
      <c r="F11" s="340" t="s">
        <v>14</v>
      </c>
      <c r="G11" s="349"/>
      <c r="H11" s="339" t="s">
        <v>90</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90</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90</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90</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90</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90</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90</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90</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90</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90</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90</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90</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90</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58</v>
      </c>
      <c r="E24" s="349"/>
      <c r="F24" s="340" t="s">
        <v>14</v>
      </c>
      <c r="G24" s="349"/>
      <c r="H24" s="339" t="s">
        <v>90</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58</v>
      </c>
      <c r="E25" s="349"/>
      <c r="F25" s="340" t="s">
        <v>14</v>
      </c>
      <c r="G25" s="349"/>
      <c r="H25" s="339" t="s">
        <v>90</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58</v>
      </c>
      <c r="E26" s="350"/>
      <c r="F26" s="340" t="s">
        <v>14</v>
      </c>
      <c r="G26" s="350"/>
      <c r="H26" s="339" t="s">
        <v>90</v>
      </c>
      <c r="I26" s="350"/>
      <c r="J26" s="339" t="s">
        <v>59</v>
      </c>
      <c r="K26" s="344">
        <v>1</v>
      </c>
      <c r="M26" s="348"/>
      <c r="N26" s="340" t="s">
        <v>14</v>
      </c>
      <c r="O26" s="348"/>
      <c r="Q26" s="348"/>
      <c r="R26" s="340" t="s">
        <v>14</v>
      </c>
      <c r="S26" s="348"/>
      <c r="U26" s="344">
        <v>1</v>
      </c>
      <c r="W26" s="352"/>
    </row>
    <row r="27" spans="2:23">
      <c r="B27" s="340">
        <v>22</v>
      </c>
      <c r="C27" s="344" t="s">
        <v>97</v>
      </c>
      <c r="D27" s="340" t="s">
        <v>58</v>
      </c>
      <c r="E27" s="350"/>
      <c r="F27" s="340" t="s">
        <v>14</v>
      </c>
      <c r="G27" s="350"/>
      <c r="H27" s="339" t="s">
        <v>90</v>
      </c>
      <c r="I27" s="350"/>
      <c r="J27" s="339" t="s">
        <v>59</v>
      </c>
      <c r="K27" s="344">
        <v>2</v>
      </c>
      <c r="M27" s="348"/>
      <c r="N27" s="340" t="s">
        <v>14</v>
      </c>
      <c r="O27" s="348"/>
      <c r="Q27" s="348"/>
      <c r="R27" s="340" t="s">
        <v>14</v>
      </c>
      <c r="S27" s="348"/>
      <c r="U27" s="344">
        <v>2</v>
      </c>
      <c r="W27" s="352"/>
    </row>
    <row r="28" spans="2:23">
      <c r="B28" s="340">
        <v>23</v>
      </c>
      <c r="C28" s="344" t="s">
        <v>99</v>
      </c>
      <c r="D28" s="340" t="s">
        <v>58</v>
      </c>
      <c r="E28" s="350"/>
      <c r="F28" s="340" t="s">
        <v>14</v>
      </c>
      <c r="G28" s="350"/>
      <c r="H28" s="339" t="s">
        <v>90</v>
      </c>
      <c r="I28" s="350"/>
      <c r="J28" s="339" t="s">
        <v>59</v>
      </c>
      <c r="K28" s="344">
        <v>3</v>
      </c>
      <c r="M28" s="348"/>
      <c r="N28" s="340" t="s">
        <v>14</v>
      </c>
      <c r="O28" s="348"/>
      <c r="Q28" s="348"/>
      <c r="R28" s="340" t="s">
        <v>14</v>
      </c>
      <c r="S28" s="348"/>
      <c r="U28" s="344">
        <v>3</v>
      </c>
      <c r="W28" s="352"/>
    </row>
    <row r="29" spans="2:23">
      <c r="B29" s="340">
        <v>24</v>
      </c>
      <c r="C29" s="344" t="s">
        <v>100</v>
      </c>
      <c r="D29" s="340" t="s">
        <v>58</v>
      </c>
      <c r="E29" s="350"/>
      <c r="F29" s="340" t="s">
        <v>14</v>
      </c>
      <c r="G29" s="350"/>
      <c r="H29" s="339" t="s">
        <v>90</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90</v>
      </c>
      <c r="I30" s="350"/>
      <c r="J30" s="339" t="s">
        <v>59</v>
      </c>
      <c r="K30" s="344">
        <v>4</v>
      </c>
      <c r="M30" s="348"/>
      <c r="N30" s="340" t="s">
        <v>14</v>
      </c>
      <c r="O30" s="348"/>
      <c r="Q30" s="348"/>
      <c r="R30" s="340" t="s">
        <v>14</v>
      </c>
      <c r="S30" s="348"/>
      <c r="U30" s="344">
        <v>3</v>
      </c>
      <c r="W30" s="352"/>
    </row>
    <row r="31" spans="2:23">
      <c r="B31" s="340">
        <v>26</v>
      </c>
      <c r="C31" s="344" t="s">
        <v>3</v>
      </c>
      <c r="D31" s="340" t="s">
        <v>58</v>
      </c>
      <c r="E31" s="350"/>
      <c r="F31" s="340" t="s">
        <v>14</v>
      </c>
      <c r="G31" s="350"/>
      <c r="H31" s="339" t="s">
        <v>90</v>
      </c>
      <c r="I31" s="350"/>
      <c r="J31" s="339" t="s">
        <v>59</v>
      </c>
      <c r="K31" s="344">
        <v>5</v>
      </c>
      <c r="M31" s="348"/>
      <c r="N31" s="340" t="s">
        <v>14</v>
      </c>
      <c r="O31" s="348"/>
      <c r="Q31" s="348"/>
      <c r="R31" s="340" t="s">
        <v>14</v>
      </c>
      <c r="S31" s="348"/>
      <c r="U31" s="344">
        <v>5</v>
      </c>
      <c r="W31" s="352"/>
    </row>
    <row r="32" spans="2:23">
      <c r="B32" s="340">
        <v>27</v>
      </c>
      <c r="C32" s="344" t="s">
        <v>88</v>
      </c>
      <c r="D32" s="340" t="s">
        <v>58</v>
      </c>
      <c r="E32" s="350"/>
      <c r="F32" s="340" t="s">
        <v>14</v>
      </c>
      <c r="G32" s="350"/>
      <c r="H32" s="339" t="s">
        <v>90</v>
      </c>
      <c r="I32" s="350"/>
      <c r="J32" s="339" t="s">
        <v>59</v>
      </c>
      <c r="K32" s="344">
        <v>0</v>
      </c>
      <c r="M32" s="348"/>
      <c r="N32" s="340" t="s">
        <v>14</v>
      </c>
      <c r="O32" s="348"/>
      <c r="Q32" s="348"/>
      <c r="R32" s="340" t="s">
        <v>14</v>
      </c>
      <c r="S32" s="348"/>
      <c r="U32" s="344">
        <v>0</v>
      </c>
      <c r="W32" s="352" t="s">
        <v>165</v>
      </c>
    </row>
    <row r="33" spans="2:23">
      <c r="B33" s="340">
        <v>28</v>
      </c>
      <c r="C33" s="344" t="s">
        <v>89</v>
      </c>
      <c r="D33" s="340" t="s">
        <v>58</v>
      </c>
      <c r="E33" s="350"/>
      <c r="F33" s="340" t="s">
        <v>14</v>
      </c>
      <c r="G33" s="350"/>
      <c r="H33" s="339" t="s">
        <v>90</v>
      </c>
      <c r="I33" s="350"/>
      <c r="J33" s="339" t="s">
        <v>59</v>
      </c>
      <c r="K33" s="344"/>
      <c r="M33" s="348"/>
      <c r="N33" s="340" t="s">
        <v>14</v>
      </c>
      <c r="O33" s="348"/>
      <c r="Q33" s="348"/>
      <c r="R33" s="340" t="s">
        <v>14</v>
      </c>
      <c r="S33" s="348"/>
      <c r="U33" s="344"/>
      <c r="W33" s="352"/>
    </row>
    <row r="34" spans="2:23">
      <c r="B34" s="340">
        <v>29</v>
      </c>
      <c r="C34" s="344" t="s">
        <v>89</v>
      </c>
      <c r="D34" s="340" t="s">
        <v>58</v>
      </c>
      <c r="E34" s="350"/>
      <c r="F34" s="340" t="s">
        <v>14</v>
      </c>
      <c r="G34" s="350"/>
      <c r="H34" s="339" t="s">
        <v>90</v>
      </c>
      <c r="I34" s="350"/>
      <c r="J34" s="339" t="s">
        <v>59</v>
      </c>
      <c r="K34" s="344"/>
      <c r="M34" s="348"/>
      <c r="N34" s="340" t="s">
        <v>14</v>
      </c>
      <c r="O34" s="348"/>
      <c r="Q34" s="348"/>
      <c r="R34" s="340" t="s">
        <v>14</v>
      </c>
      <c r="S34" s="348"/>
      <c r="U34" s="344"/>
      <c r="W34" s="352"/>
    </row>
    <row r="35" spans="2:23">
      <c r="B35" s="340">
        <v>30</v>
      </c>
      <c r="C35" s="344" t="s">
        <v>89</v>
      </c>
      <c r="D35" s="340" t="s">
        <v>58</v>
      </c>
      <c r="E35" s="350"/>
      <c r="F35" s="340" t="s">
        <v>14</v>
      </c>
      <c r="G35" s="350"/>
      <c r="H35" s="339" t="s">
        <v>90</v>
      </c>
      <c r="I35" s="350"/>
      <c r="J35" s="339" t="s">
        <v>59</v>
      </c>
      <c r="K35" s="344"/>
      <c r="M35" s="348"/>
      <c r="N35" s="340" t="s">
        <v>14</v>
      </c>
      <c r="O35" s="348"/>
      <c r="Q35" s="348"/>
      <c r="R35" s="340" t="s">
        <v>14</v>
      </c>
      <c r="S35" s="348"/>
      <c r="U35" s="344"/>
      <c r="W35" s="352"/>
    </row>
    <row r="36" spans="2:23">
      <c r="C36" s="345"/>
    </row>
    <row r="37" spans="2:23">
      <c r="C37" s="346" t="s">
        <v>96</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70" zoomScaleNormal="70" zoomScaleSheetLayoutView="70" workbookViewId="0">
      <selection activeCell="AG2" sqref="AG2:AH2"/>
    </sheetView>
  </sheetViews>
  <sheetFormatPr defaultColWidth="4.375" defaultRowHeight="20.25" customHeight="1"/>
  <cols>
    <col min="1" max="1" width="1.625" style="353" customWidth="1"/>
    <col min="2" max="5" width="5.75" style="353" customWidth="1"/>
    <col min="6" max="6" width="16.5" style="353" hidden="1" customWidth="1"/>
    <col min="7" max="58" width="5.625" style="353" customWidth="1"/>
    <col min="59" max="16384" width="4.375" style="353"/>
  </cols>
  <sheetData>
    <row r="1" spans="2:64" s="354" customFormat="1" ht="20.25" customHeight="1">
      <c r="C1" s="369" t="s">
        <v>137</v>
      </c>
      <c r="D1" s="369"/>
      <c r="E1" s="369"/>
      <c r="F1" s="369"/>
      <c r="G1" s="369"/>
      <c r="H1" s="394" t="s">
        <v>2</v>
      </c>
      <c r="J1" s="394"/>
      <c r="L1" s="369"/>
      <c r="M1" s="369"/>
      <c r="N1" s="369"/>
      <c r="O1" s="369"/>
      <c r="P1" s="369"/>
      <c r="Q1" s="369"/>
      <c r="R1" s="369"/>
      <c r="AM1" s="460"/>
      <c r="AN1" s="450"/>
      <c r="AO1" s="450" t="s">
        <v>82</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3</v>
      </c>
      <c r="AA2" s="217"/>
      <c r="AB2" s="450" t="s">
        <v>79</v>
      </c>
      <c r="AC2" s="457">
        <f>IF(Z2=0,"",YEAR(DATE(2018+Z2,1,1)))</f>
        <v>2021</v>
      </c>
      <c r="AD2" s="457"/>
      <c r="AE2" s="458" t="s">
        <v>59</v>
      </c>
      <c r="AF2" s="458" t="s">
        <v>8</v>
      </c>
      <c r="AG2" s="217"/>
      <c r="AH2" s="217"/>
      <c r="AI2" s="458" t="s">
        <v>55</v>
      </c>
      <c r="AM2" s="460"/>
      <c r="AN2" s="450"/>
      <c r="AO2" s="450" t="s">
        <v>81</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31</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3</v>
      </c>
      <c r="T20" s="445">
        <f>WEEKDAY(DATE($AC$2,$AG$2,2))</f>
        <v>4</v>
      </c>
      <c r="U20" s="445">
        <f>WEEKDAY(DATE($AC$2,$AG$2,3))</f>
        <v>5</v>
      </c>
      <c r="V20" s="445">
        <f>WEEKDAY(DATE($AC$2,$AG$2,4))</f>
        <v>6</v>
      </c>
      <c r="W20" s="445">
        <f>WEEKDAY(DATE($AC$2,$AG$2,5))</f>
        <v>7</v>
      </c>
      <c r="X20" s="445">
        <f>WEEKDAY(DATE($AC$2,$AG$2,6))</f>
        <v>1</v>
      </c>
      <c r="Y20" s="452">
        <f>WEEKDAY(DATE($AC$2,$AG$2,7))</f>
        <v>2</v>
      </c>
      <c r="Z20" s="439">
        <f>WEEKDAY(DATE($AC$2,$AG$2,8))</f>
        <v>3</v>
      </c>
      <c r="AA20" s="445">
        <f>WEEKDAY(DATE($AC$2,$AG$2,9))</f>
        <v>4</v>
      </c>
      <c r="AB20" s="445">
        <f>WEEKDAY(DATE($AC$2,$AG$2,10))</f>
        <v>5</v>
      </c>
      <c r="AC20" s="445">
        <f>WEEKDAY(DATE($AC$2,$AG$2,11))</f>
        <v>6</v>
      </c>
      <c r="AD20" s="445">
        <f>WEEKDAY(DATE($AC$2,$AG$2,12))</f>
        <v>7</v>
      </c>
      <c r="AE20" s="445">
        <f>WEEKDAY(DATE($AC$2,$AG$2,13))</f>
        <v>1</v>
      </c>
      <c r="AF20" s="452">
        <f>WEEKDAY(DATE($AC$2,$AG$2,14))</f>
        <v>2</v>
      </c>
      <c r="AG20" s="439">
        <f>WEEKDAY(DATE($AC$2,$AG$2,15))</f>
        <v>3</v>
      </c>
      <c r="AH20" s="445">
        <f>WEEKDAY(DATE($AC$2,$AG$2,16))</f>
        <v>4</v>
      </c>
      <c r="AI20" s="445">
        <f>WEEKDAY(DATE($AC$2,$AG$2,17))</f>
        <v>5</v>
      </c>
      <c r="AJ20" s="445">
        <f>WEEKDAY(DATE($AC$2,$AG$2,18))</f>
        <v>6</v>
      </c>
      <c r="AK20" s="445">
        <f>WEEKDAY(DATE($AC$2,$AG$2,19))</f>
        <v>7</v>
      </c>
      <c r="AL20" s="445">
        <f>WEEKDAY(DATE($AC$2,$AG$2,20))</f>
        <v>1</v>
      </c>
      <c r="AM20" s="452">
        <f>WEEKDAY(DATE($AC$2,$AG$2,21))</f>
        <v>2</v>
      </c>
      <c r="AN20" s="439">
        <f>WEEKDAY(DATE($AC$2,$AG$2,22))</f>
        <v>3</v>
      </c>
      <c r="AO20" s="445">
        <f>WEEKDAY(DATE($AC$2,$AG$2,23))</f>
        <v>4</v>
      </c>
      <c r="AP20" s="445">
        <f>WEEKDAY(DATE($AC$2,$AG$2,24))</f>
        <v>5</v>
      </c>
      <c r="AQ20" s="445">
        <f>WEEKDAY(DATE($AC$2,$AG$2,25))</f>
        <v>6</v>
      </c>
      <c r="AR20" s="445">
        <f>WEEKDAY(DATE($AC$2,$AG$2,26))</f>
        <v>7</v>
      </c>
      <c r="AS20" s="445">
        <f>WEEKDAY(DATE($AC$2,$AG$2,27))</f>
        <v>1</v>
      </c>
      <c r="AT20" s="452">
        <f>WEEKDAY(DATE($AC$2,$AG$2,28))</f>
        <v>2</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火</v>
      </c>
      <c r="T21" s="446" t="str">
        <f t="shared" si="0"/>
        <v>水</v>
      </c>
      <c r="U21" s="446" t="str">
        <f t="shared" si="0"/>
        <v>木</v>
      </c>
      <c r="V21" s="446" t="str">
        <f t="shared" si="0"/>
        <v>金</v>
      </c>
      <c r="W21" s="446" t="str">
        <f t="shared" si="0"/>
        <v>土</v>
      </c>
      <c r="X21" s="446" t="str">
        <f t="shared" si="0"/>
        <v>日</v>
      </c>
      <c r="Y21" s="453" t="str">
        <f t="shared" si="0"/>
        <v>月</v>
      </c>
      <c r="Z21" s="440" t="str">
        <f t="shared" si="0"/>
        <v>火</v>
      </c>
      <c r="AA21" s="446" t="str">
        <f t="shared" si="0"/>
        <v>水</v>
      </c>
      <c r="AB21" s="446" t="str">
        <f t="shared" si="0"/>
        <v>木</v>
      </c>
      <c r="AC21" s="446" t="str">
        <f t="shared" si="0"/>
        <v>金</v>
      </c>
      <c r="AD21" s="446" t="str">
        <f t="shared" si="0"/>
        <v>土</v>
      </c>
      <c r="AE21" s="446" t="str">
        <f t="shared" si="0"/>
        <v>日</v>
      </c>
      <c r="AF21" s="453" t="str">
        <f t="shared" si="0"/>
        <v>月</v>
      </c>
      <c r="AG21" s="440" t="str">
        <f t="shared" si="0"/>
        <v>火</v>
      </c>
      <c r="AH21" s="446" t="str">
        <f t="shared" si="0"/>
        <v>水</v>
      </c>
      <c r="AI21" s="446" t="str">
        <f t="shared" si="0"/>
        <v>木</v>
      </c>
      <c r="AJ21" s="446" t="str">
        <f t="shared" si="0"/>
        <v>金</v>
      </c>
      <c r="AK21" s="446" t="str">
        <f t="shared" si="0"/>
        <v>土</v>
      </c>
      <c r="AL21" s="446" t="str">
        <f t="shared" si="0"/>
        <v>日</v>
      </c>
      <c r="AM21" s="453" t="str">
        <f t="shared" si="0"/>
        <v>月</v>
      </c>
      <c r="AN21" s="440" t="str">
        <f t="shared" si="0"/>
        <v>火</v>
      </c>
      <c r="AO21" s="446" t="str">
        <f t="shared" si="0"/>
        <v>水</v>
      </c>
      <c r="AP21" s="446" t="str">
        <f t="shared" si="0"/>
        <v>木</v>
      </c>
      <c r="AQ21" s="446" t="str">
        <f t="shared" si="0"/>
        <v>金</v>
      </c>
      <c r="AR21" s="446" t="str">
        <f t="shared" si="0"/>
        <v>土</v>
      </c>
      <c r="AS21" s="446" t="str">
        <f t="shared" si="0"/>
        <v>日</v>
      </c>
      <c r="AT21" s="453" t="str">
        <f t="shared" si="0"/>
        <v>月</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73</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65</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4</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84</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197</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166</v>
      </c>
      <c r="C68" s="376"/>
      <c r="D68" s="376"/>
      <c r="E68" s="376"/>
      <c r="F68" s="376"/>
      <c r="G68" s="376"/>
      <c r="H68" s="376"/>
      <c r="I68" s="376"/>
      <c r="J68" s="376"/>
      <c r="K68" s="402"/>
      <c r="L68" s="404" t="s">
        <v>77</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65</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5"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70" zoomScaleNormal="70" zoomScaleSheetLayoutView="70" workbookViewId="0">
      <selection activeCell="AG2" sqref="AG2:AH2"/>
    </sheetView>
  </sheetViews>
  <sheetFormatPr defaultColWidth="4.375" defaultRowHeight="20.25" customHeight="1"/>
  <cols>
    <col min="1" max="1" width="1.625" style="353" customWidth="1"/>
    <col min="2" max="5" width="5.75" style="353" customWidth="1"/>
    <col min="6" max="6" width="16.5" style="353" hidden="1" customWidth="1"/>
    <col min="7" max="58" width="5.625" style="353" customWidth="1"/>
    <col min="59" max="16384" width="4.375" style="353"/>
  </cols>
  <sheetData>
    <row r="1" spans="2:64" s="354" customFormat="1" ht="20.25" customHeight="1">
      <c r="C1" s="369" t="s">
        <v>137</v>
      </c>
      <c r="D1" s="369"/>
      <c r="E1" s="369"/>
      <c r="F1" s="369"/>
      <c r="G1" s="369"/>
      <c r="H1" s="394" t="s">
        <v>2</v>
      </c>
      <c r="J1" s="394"/>
      <c r="L1" s="369"/>
      <c r="M1" s="369"/>
      <c r="N1" s="369"/>
      <c r="O1" s="369"/>
      <c r="P1" s="369"/>
      <c r="Q1" s="369"/>
      <c r="R1" s="369"/>
      <c r="AM1" s="460"/>
      <c r="AN1" s="450"/>
      <c r="AO1" s="450" t="s">
        <v>82</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3</v>
      </c>
      <c r="AA2" s="217"/>
      <c r="AB2" s="450" t="s">
        <v>79</v>
      </c>
      <c r="AC2" s="457">
        <f>IF(Z2=0,"",YEAR(DATE(2018+Z2,1,1)))</f>
        <v>2021</v>
      </c>
      <c r="AD2" s="457"/>
      <c r="AE2" s="458" t="s">
        <v>59</v>
      </c>
      <c r="AF2" s="458" t="s">
        <v>8</v>
      </c>
      <c r="AG2" s="217"/>
      <c r="AH2" s="217"/>
      <c r="AI2" s="458" t="s">
        <v>55</v>
      </c>
      <c r="AM2" s="460"/>
      <c r="AN2" s="450"/>
      <c r="AO2" s="450" t="s">
        <v>81</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31</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3</v>
      </c>
      <c r="T20" s="445">
        <f>WEEKDAY(DATE($AC$2,$AG$2,2))</f>
        <v>4</v>
      </c>
      <c r="U20" s="445">
        <f>WEEKDAY(DATE($AC$2,$AG$2,3))</f>
        <v>5</v>
      </c>
      <c r="V20" s="445">
        <f>WEEKDAY(DATE($AC$2,$AG$2,4))</f>
        <v>6</v>
      </c>
      <c r="W20" s="445">
        <f>WEEKDAY(DATE($AC$2,$AG$2,5))</f>
        <v>7</v>
      </c>
      <c r="X20" s="445">
        <f>WEEKDAY(DATE($AC$2,$AG$2,6))</f>
        <v>1</v>
      </c>
      <c r="Y20" s="452">
        <f>WEEKDAY(DATE($AC$2,$AG$2,7))</f>
        <v>2</v>
      </c>
      <c r="Z20" s="439">
        <f>WEEKDAY(DATE($AC$2,$AG$2,8))</f>
        <v>3</v>
      </c>
      <c r="AA20" s="445">
        <f>WEEKDAY(DATE($AC$2,$AG$2,9))</f>
        <v>4</v>
      </c>
      <c r="AB20" s="445">
        <f>WEEKDAY(DATE($AC$2,$AG$2,10))</f>
        <v>5</v>
      </c>
      <c r="AC20" s="445">
        <f>WEEKDAY(DATE($AC$2,$AG$2,11))</f>
        <v>6</v>
      </c>
      <c r="AD20" s="445">
        <f>WEEKDAY(DATE($AC$2,$AG$2,12))</f>
        <v>7</v>
      </c>
      <c r="AE20" s="445">
        <f>WEEKDAY(DATE($AC$2,$AG$2,13))</f>
        <v>1</v>
      </c>
      <c r="AF20" s="452">
        <f>WEEKDAY(DATE($AC$2,$AG$2,14))</f>
        <v>2</v>
      </c>
      <c r="AG20" s="439">
        <f>WEEKDAY(DATE($AC$2,$AG$2,15))</f>
        <v>3</v>
      </c>
      <c r="AH20" s="445">
        <f>WEEKDAY(DATE($AC$2,$AG$2,16))</f>
        <v>4</v>
      </c>
      <c r="AI20" s="445">
        <f>WEEKDAY(DATE($AC$2,$AG$2,17))</f>
        <v>5</v>
      </c>
      <c r="AJ20" s="445">
        <f>WEEKDAY(DATE($AC$2,$AG$2,18))</f>
        <v>6</v>
      </c>
      <c r="AK20" s="445">
        <f>WEEKDAY(DATE($AC$2,$AG$2,19))</f>
        <v>7</v>
      </c>
      <c r="AL20" s="445">
        <f>WEEKDAY(DATE($AC$2,$AG$2,20))</f>
        <v>1</v>
      </c>
      <c r="AM20" s="452">
        <f>WEEKDAY(DATE($AC$2,$AG$2,21))</f>
        <v>2</v>
      </c>
      <c r="AN20" s="439">
        <f>WEEKDAY(DATE($AC$2,$AG$2,22))</f>
        <v>3</v>
      </c>
      <c r="AO20" s="445">
        <f>WEEKDAY(DATE($AC$2,$AG$2,23))</f>
        <v>4</v>
      </c>
      <c r="AP20" s="445">
        <f>WEEKDAY(DATE($AC$2,$AG$2,24))</f>
        <v>5</v>
      </c>
      <c r="AQ20" s="445">
        <f>WEEKDAY(DATE($AC$2,$AG$2,25))</f>
        <v>6</v>
      </c>
      <c r="AR20" s="445">
        <f>WEEKDAY(DATE($AC$2,$AG$2,26))</f>
        <v>7</v>
      </c>
      <c r="AS20" s="445">
        <f>WEEKDAY(DATE($AC$2,$AG$2,27))</f>
        <v>1</v>
      </c>
      <c r="AT20" s="452">
        <f>WEEKDAY(DATE($AC$2,$AG$2,28))</f>
        <v>2</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火</v>
      </c>
      <c r="T21" s="446" t="str">
        <f t="shared" si="0"/>
        <v>水</v>
      </c>
      <c r="U21" s="446" t="str">
        <f t="shared" si="0"/>
        <v>木</v>
      </c>
      <c r="V21" s="446" t="str">
        <f t="shared" si="0"/>
        <v>金</v>
      </c>
      <c r="W21" s="446" t="str">
        <f t="shared" si="0"/>
        <v>土</v>
      </c>
      <c r="X21" s="446" t="str">
        <f t="shared" si="0"/>
        <v>日</v>
      </c>
      <c r="Y21" s="453" t="str">
        <f t="shared" si="0"/>
        <v>月</v>
      </c>
      <c r="Z21" s="440" t="str">
        <f t="shared" si="0"/>
        <v>火</v>
      </c>
      <c r="AA21" s="446" t="str">
        <f t="shared" si="0"/>
        <v>水</v>
      </c>
      <c r="AB21" s="446" t="str">
        <f t="shared" si="0"/>
        <v>木</v>
      </c>
      <c r="AC21" s="446" t="str">
        <f t="shared" si="0"/>
        <v>金</v>
      </c>
      <c r="AD21" s="446" t="str">
        <f t="shared" si="0"/>
        <v>土</v>
      </c>
      <c r="AE21" s="446" t="str">
        <f t="shared" si="0"/>
        <v>日</v>
      </c>
      <c r="AF21" s="453" t="str">
        <f t="shared" si="0"/>
        <v>月</v>
      </c>
      <c r="AG21" s="440" t="str">
        <f t="shared" si="0"/>
        <v>火</v>
      </c>
      <c r="AH21" s="446" t="str">
        <f t="shared" si="0"/>
        <v>水</v>
      </c>
      <c r="AI21" s="446" t="str">
        <f t="shared" si="0"/>
        <v>木</v>
      </c>
      <c r="AJ21" s="446" t="str">
        <f t="shared" si="0"/>
        <v>金</v>
      </c>
      <c r="AK21" s="446" t="str">
        <f t="shared" si="0"/>
        <v>土</v>
      </c>
      <c r="AL21" s="446" t="str">
        <f t="shared" si="0"/>
        <v>日</v>
      </c>
      <c r="AM21" s="453" t="str">
        <f t="shared" si="0"/>
        <v>月</v>
      </c>
      <c r="AN21" s="440" t="str">
        <f t="shared" si="0"/>
        <v>火</v>
      </c>
      <c r="AO21" s="446" t="str">
        <f t="shared" si="0"/>
        <v>水</v>
      </c>
      <c r="AP21" s="446" t="str">
        <f t="shared" si="0"/>
        <v>木</v>
      </c>
      <c r="AQ21" s="446" t="str">
        <f t="shared" si="0"/>
        <v>金</v>
      </c>
      <c r="AR21" s="446" t="str">
        <f t="shared" si="0"/>
        <v>土</v>
      </c>
      <c r="AS21" s="446" t="str">
        <f t="shared" si="0"/>
        <v>日</v>
      </c>
      <c r="AT21" s="453" t="str">
        <f t="shared" si="0"/>
        <v>月</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73</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70</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73</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70</v>
      </c>
      <c r="Q64" s="424"/>
      <c r="R64" s="432"/>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73</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70</v>
      </c>
      <c r="Q67" s="424"/>
      <c r="R67" s="432"/>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73</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70</v>
      </c>
      <c r="Q70" s="424"/>
      <c r="R70" s="432"/>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73</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70</v>
      </c>
      <c r="Q73" s="424"/>
      <c r="R73" s="432"/>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73</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70</v>
      </c>
      <c r="Q76" s="424"/>
      <c r="R76" s="432"/>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73</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70</v>
      </c>
      <c r="Q79" s="424"/>
      <c r="R79" s="432"/>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73</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70</v>
      </c>
      <c r="Q82" s="424"/>
      <c r="R82" s="432"/>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73</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70</v>
      </c>
      <c r="Q85" s="424"/>
      <c r="R85" s="432"/>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73</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70</v>
      </c>
      <c r="Q88" s="424"/>
      <c r="R88" s="432"/>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73</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70</v>
      </c>
      <c r="Q91" s="424"/>
      <c r="R91" s="432"/>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73</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70</v>
      </c>
      <c r="Q94" s="424"/>
      <c r="R94" s="432"/>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73</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70</v>
      </c>
      <c r="Q97" s="424"/>
      <c r="R97" s="432"/>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73</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70</v>
      </c>
      <c r="Q100" s="424"/>
      <c r="R100" s="432"/>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73</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70</v>
      </c>
      <c r="Q103" s="424"/>
      <c r="R103" s="432"/>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73</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70</v>
      </c>
      <c r="Q106" s="424"/>
      <c r="R106" s="432"/>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73</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70</v>
      </c>
      <c r="Q109" s="424"/>
      <c r="R109" s="432"/>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73</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70</v>
      </c>
      <c r="Q112" s="424"/>
      <c r="R112" s="432"/>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73</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70</v>
      </c>
      <c r="Q115" s="424"/>
      <c r="R115" s="432"/>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73</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70</v>
      </c>
      <c r="Q118" s="424"/>
      <c r="R118" s="432"/>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73</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70</v>
      </c>
      <c r="Q121" s="424"/>
      <c r="R121" s="432"/>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73</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70</v>
      </c>
      <c r="Q124" s="424"/>
      <c r="R124" s="432"/>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73</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70</v>
      </c>
      <c r="Q127" s="424"/>
      <c r="R127" s="432"/>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73</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70</v>
      </c>
      <c r="Q130" s="424"/>
      <c r="R130" s="432"/>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73</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70</v>
      </c>
      <c r="Q133" s="424"/>
      <c r="R133" s="432"/>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73</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70</v>
      </c>
      <c r="Q136" s="424"/>
      <c r="R136" s="432"/>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73</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70</v>
      </c>
      <c r="Q139" s="424"/>
      <c r="R139" s="432"/>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73</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70</v>
      </c>
      <c r="Q142" s="424"/>
      <c r="R142" s="432"/>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73</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70</v>
      </c>
      <c r="Q145" s="424"/>
      <c r="R145" s="432"/>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73</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70</v>
      </c>
      <c r="Q148" s="424"/>
      <c r="R148" s="432"/>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73</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70</v>
      </c>
      <c r="Q151" s="424"/>
      <c r="R151" s="432"/>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73</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70</v>
      </c>
      <c r="Q154" s="424"/>
      <c r="R154" s="432"/>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73</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70</v>
      </c>
      <c r="Q157" s="424"/>
      <c r="R157" s="432"/>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73</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70</v>
      </c>
      <c r="Q160" s="424"/>
      <c r="R160" s="432"/>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73</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70</v>
      </c>
      <c r="Q163" s="424"/>
      <c r="R163" s="432"/>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73</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70</v>
      </c>
      <c r="Q166" s="424"/>
      <c r="R166" s="432"/>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73</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70</v>
      </c>
      <c r="Q169" s="424"/>
      <c r="R169" s="432"/>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73</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70</v>
      </c>
      <c r="Q172" s="424"/>
      <c r="R172" s="432"/>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73</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70</v>
      </c>
      <c r="Q175" s="424"/>
      <c r="R175" s="432"/>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73</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70</v>
      </c>
      <c r="Q178" s="424"/>
      <c r="R178" s="432"/>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73</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70</v>
      </c>
      <c r="Q181" s="424"/>
      <c r="R181" s="432"/>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73</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70</v>
      </c>
      <c r="Q184" s="424"/>
      <c r="R184" s="432"/>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73</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70</v>
      </c>
      <c r="Q187" s="424"/>
      <c r="R187" s="432"/>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73</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70</v>
      </c>
      <c r="Q190" s="424"/>
      <c r="R190" s="432"/>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73</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70</v>
      </c>
      <c r="Q193" s="424"/>
      <c r="R193" s="432"/>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73</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70</v>
      </c>
      <c r="Q196" s="424"/>
      <c r="R196" s="432"/>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73</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70</v>
      </c>
      <c r="Q199" s="424"/>
      <c r="R199" s="432"/>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73</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70</v>
      </c>
      <c r="Q202" s="424"/>
      <c r="R202" s="432"/>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73</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70</v>
      </c>
      <c r="Q205" s="424"/>
      <c r="R205" s="432"/>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73</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70</v>
      </c>
      <c r="Q208" s="424"/>
      <c r="R208" s="432"/>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73</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70</v>
      </c>
      <c r="Q211" s="424"/>
      <c r="R211" s="432"/>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73</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70</v>
      </c>
      <c r="Q214" s="424"/>
      <c r="R214" s="432"/>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73</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70</v>
      </c>
      <c r="Q217" s="424"/>
      <c r="R217" s="432"/>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73</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70</v>
      </c>
      <c r="Q220" s="424"/>
      <c r="R220" s="432"/>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73</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70</v>
      </c>
      <c r="Q223" s="424"/>
      <c r="R223" s="432"/>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73</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70</v>
      </c>
      <c r="Q226" s="424"/>
      <c r="R226" s="432"/>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73</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70</v>
      </c>
      <c r="Q229" s="424"/>
      <c r="R229" s="432"/>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73</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70</v>
      </c>
      <c r="Q232" s="424"/>
      <c r="R232" s="432"/>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73</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70</v>
      </c>
      <c r="Q235" s="424"/>
      <c r="R235" s="432"/>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73</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70</v>
      </c>
      <c r="Q238" s="424"/>
      <c r="R238" s="432"/>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73</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70</v>
      </c>
      <c r="Q241" s="424"/>
      <c r="R241" s="432"/>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73</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70</v>
      </c>
      <c r="Q244" s="424"/>
      <c r="R244" s="432"/>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73</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70</v>
      </c>
      <c r="Q247" s="424"/>
      <c r="R247" s="432"/>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73</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70</v>
      </c>
      <c r="Q250" s="424"/>
      <c r="R250" s="432"/>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73</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70</v>
      </c>
      <c r="Q253" s="424"/>
      <c r="R253" s="432"/>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73</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70</v>
      </c>
      <c r="Q256" s="424"/>
      <c r="R256" s="432"/>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73</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70</v>
      </c>
      <c r="Q259" s="424"/>
      <c r="R259" s="432"/>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73</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70</v>
      </c>
      <c r="Q262" s="424"/>
      <c r="R262" s="432"/>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73</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70</v>
      </c>
      <c r="Q265" s="424"/>
      <c r="R265" s="432"/>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73</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70</v>
      </c>
      <c r="Q268" s="424"/>
      <c r="R268" s="432"/>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73</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70</v>
      </c>
      <c r="Q271" s="424"/>
      <c r="R271" s="432"/>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73</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70</v>
      </c>
      <c r="Q274" s="424"/>
      <c r="R274" s="432"/>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73</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70</v>
      </c>
      <c r="Q277" s="424"/>
      <c r="R277" s="432"/>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73</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70</v>
      </c>
      <c r="Q280" s="424"/>
      <c r="R280" s="432"/>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73</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70</v>
      </c>
      <c r="Q283" s="424"/>
      <c r="R283" s="432"/>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73</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70</v>
      </c>
      <c r="Q286" s="424"/>
      <c r="R286" s="432"/>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73</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70</v>
      </c>
      <c r="Q289" s="424"/>
      <c r="R289" s="432"/>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73</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70</v>
      </c>
      <c r="Q292" s="424"/>
      <c r="R292" s="432"/>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73</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70</v>
      </c>
      <c r="Q295" s="424"/>
      <c r="R295" s="432"/>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73</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70</v>
      </c>
      <c r="Q298" s="424"/>
      <c r="R298" s="432"/>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73</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70</v>
      </c>
      <c r="Q301" s="424"/>
      <c r="R301" s="432"/>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73</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70</v>
      </c>
      <c r="Q304" s="424"/>
      <c r="R304" s="432"/>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73</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70</v>
      </c>
      <c r="Q307" s="424"/>
      <c r="R307" s="432"/>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73</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70</v>
      </c>
      <c r="Q310" s="424"/>
      <c r="R310" s="432"/>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73</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70</v>
      </c>
      <c r="Q313" s="424"/>
      <c r="R313" s="432"/>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73</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70</v>
      </c>
      <c r="Q316" s="424"/>
      <c r="R316" s="432"/>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73</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70</v>
      </c>
      <c r="Q319" s="424"/>
      <c r="R319" s="432"/>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73</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7"/>
      <c r="BC322" s="387"/>
      <c r="BD322" s="387"/>
      <c r="BE322" s="387"/>
      <c r="BF322" s="535"/>
    </row>
    <row r="323" spans="1:73" ht="20.100000000000001" customHeight="1">
      <c r="B323" s="16"/>
      <c r="C323" s="38"/>
      <c r="D323" s="38"/>
      <c r="E323" s="38"/>
      <c r="F323" s="74"/>
      <c r="G323" s="85" t="s">
        <v>182</v>
      </c>
      <c r="H323" s="85"/>
      <c r="I323" s="85"/>
      <c r="J323" s="85"/>
      <c r="K323" s="110"/>
      <c r="L323" s="122"/>
      <c r="M323" s="132" t="s">
        <v>77</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65</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4</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84</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197</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166</v>
      </c>
      <c r="C329" s="376"/>
      <c r="D329" s="376"/>
      <c r="E329" s="376"/>
      <c r="F329" s="376"/>
      <c r="G329" s="376"/>
      <c r="H329" s="376"/>
      <c r="I329" s="376"/>
      <c r="J329" s="376"/>
      <c r="K329" s="402"/>
      <c r="L329" s="404" t="s">
        <v>77</v>
      </c>
      <c r="M329" s="404"/>
      <c r="N329" s="404"/>
      <c r="O329" s="404"/>
      <c r="P329" s="404"/>
      <c r="Q329" s="404"/>
      <c r="R329" s="436"/>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65</v>
      </c>
      <c r="M331" s="405"/>
      <c r="N331" s="405"/>
      <c r="O331" s="405"/>
      <c r="P331" s="405"/>
      <c r="Q331" s="405"/>
      <c r="R331" s="437"/>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5"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sheetProtection sheet="1" insertColumns="0" deleteRows="0"/>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C43" sqref="C43"/>
    </sheetView>
  </sheetViews>
  <sheetFormatPr defaultRowHeight="25.5"/>
  <cols>
    <col min="1" max="1" width="1.625" style="339" customWidth="1"/>
    <col min="2" max="2" width="5.625" style="340" customWidth="1"/>
    <col min="3" max="3" width="10.625" style="340" customWidth="1"/>
    <col min="4" max="4" width="3.375" style="340" bestFit="1" customWidth="1"/>
    <col min="5" max="5" width="15.625" style="339" customWidth="1"/>
    <col min="6" max="6" width="3.375" style="339" bestFit="1" customWidth="1"/>
    <col min="7" max="7" width="15.625" style="339" customWidth="1"/>
    <col min="8" max="8" width="3.375" style="339" bestFit="1" customWidth="1"/>
    <col min="9" max="9" width="15.625" style="340" customWidth="1"/>
    <col min="10" max="10" width="3.375" style="339" bestFit="1" customWidth="1"/>
    <col min="11" max="11" width="15.625" style="339" customWidth="1"/>
    <col min="12" max="12" width="3.375" style="339" customWidth="1"/>
    <col min="13" max="13" width="15.625" style="339" customWidth="1"/>
    <col min="14" max="14" width="3.375" style="339" customWidth="1"/>
    <col min="15" max="15" width="15.625" style="339" customWidth="1"/>
    <col min="16" max="16" width="3.375" style="339" customWidth="1"/>
    <col min="17" max="17" width="15.625" style="339" customWidth="1"/>
    <col min="18" max="18" width="3.375" style="339" customWidth="1"/>
    <col min="19" max="19" width="15.625" style="339" customWidth="1"/>
    <col min="20" max="20" width="3.375" style="339" customWidth="1"/>
    <col min="21" max="21" width="15.625" style="339" customWidth="1"/>
    <col min="22" max="22" width="3.375" style="339" customWidth="1"/>
    <col min="23" max="23" width="50.625" style="339" customWidth="1"/>
    <col min="24" max="16384" width="9" style="339" customWidth="1"/>
  </cols>
  <sheetData>
    <row r="1" spans="2:23">
      <c r="B1" s="341" t="s">
        <v>85</v>
      </c>
    </row>
    <row r="2" spans="2:23">
      <c r="B2" s="342" t="s">
        <v>86</v>
      </c>
      <c r="E2" s="347"/>
      <c r="I2" s="343"/>
    </row>
    <row r="3" spans="2:23">
      <c r="B3" s="343" t="s">
        <v>157</v>
      </c>
      <c r="E3" s="347" t="s">
        <v>162</v>
      </c>
      <c r="I3" s="343"/>
    </row>
    <row r="4" spans="2:23">
      <c r="B4" s="342"/>
      <c r="E4" s="348" t="s">
        <v>71</v>
      </c>
      <c r="F4" s="348"/>
      <c r="G4" s="348"/>
      <c r="H4" s="348"/>
      <c r="I4" s="348"/>
      <c r="J4" s="348"/>
      <c r="K4" s="348"/>
      <c r="M4" s="348" t="s">
        <v>75</v>
      </c>
      <c r="N4" s="348"/>
      <c r="O4" s="348"/>
      <c r="Q4" s="348" t="s">
        <v>102</v>
      </c>
      <c r="R4" s="348"/>
      <c r="S4" s="348"/>
      <c r="T4" s="348"/>
      <c r="U4" s="348"/>
      <c r="W4" s="348" t="s">
        <v>160</v>
      </c>
    </row>
    <row r="5" spans="2:23">
      <c r="B5" s="340" t="s">
        <v>37</v>
      </c>
      <c r="C5" s="340" t="s">
        <v>6</v>
      </c>
      <c r="E5" s="340" t="s">
        <v>156</v>
      </c>
      <c r="F5" s="340"/>
      <c r="G5" s="340" t="s">
        <v>154</v>
      </c>
      <c r="I5" s="340" t="s">
        <v>87</v>
      </c>
      <c r="K5" s="340" t="s">
        <v>71</v>
      </c>
      <c r="M5" s="340" t="s">
        <v>158</v>
      </c>
      <c r="O5" s="340" t="s">
        <v>159</v>
      </c>
      <c r="Q5" s="340" t="s">
        <v>158</v>
      </c>
      <c r="S5" s="340" t="s">
        <v>159</v>
      </c>
      <c r="U5" s="340" t="s">
        <v>71</v>
      </c>
      <c r="W5" s="348"/>
    </row>
    <row r="6" spans="2:23">
      <c r="B6" s="340">
        <v>1</v>
      </c>
      <c r="C6" s="344" t="s">
        <v>50</v>
      </c>
      <c r="D6" s="340" t="s">
        <v>58</v>
      </c>
      <c r="E6" s="349">
        <v>0.375</v>
      </c>
      <c r="F6" s="340" t="s">
        <v>14</v>
      </c>
      <c r="G6" s="349">
        <v>0.75</v>
      </c>
      <c r="H6" s="339" t="s">
        <v>90</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58</v>
      </c>
      <c r="E7" s="349"/>
      <c r="F7" s="340" t="s">
        <v>14</v>
      </c>
      <c r="G7" s="349"/>
      <c r="H7" s="339" t="s">
        <v>90</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90</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90</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90</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58</v>
      </c>
      <c r="E11" s="349"/>
      <c r="F11" s="340" t="s">
        <v>14</v>
      </c>
      <c r="G11" s="349"/>
      <c r="H11" s="339" t="s">
        <v>90</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90</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90</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90</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90</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90</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90</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90</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90</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90</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90</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90</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90</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58</v>
      </c>
      <c r="E24" s="349"/>
      <c r="F24" s="340" t="s">
        <v>14</v>
      </c>
      <c r="G24" s="349"/>
      <c r="H24" s="339" t="s">
        <v>90</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58</v>
      </c>
      <c r="E25" s="349"/>
      <c r="F25" s="340" t="s">
        <v>14</v>
      </c>
      <c r="G25" s="349"/>
      <c r="H25" s="339" t="s">
        <v>90</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58</v>
      </c>
      <c r="E26" s="350"/>
      <c r="F26" s="340" t="s">
        <v>14</v>
      </c>
      <c r="G26" s="350"/>
      <c r="H26" s="339" t="s">
        <v>90</v>
      </c>
      <c r="I26" s="350"/>
      <c r="J26" s="339" t="s">
        <v>59</v>
      </c>
      <c r="K26" s="344">
        <v>1</v>
      </c>
      <c r="M26" s="348"/>
      <c r="N26" s="340" t="s">
        <v>14</v>
      </c>
      <c r="O26" s="348"/>
      <c r="Q26" s="348"/>
      <c r="R26" s="340" t="s">
        <v>14</v>
      </c>
      <c r="S26" s="348"/>
      <c r="U26" s="344">
        <v>1</v>
      </c>
      <c r="W26" s="352"/>
    </row>
    <row r="27" spans="2:23">
      <c r="B27" s="340">
        <v>22</v>
      </c>
      <c r="C27" s="344" t="s">
        <v>97</v>
      </c>
      <c r="D27" s="340" t="s">
        <v>58</v>
      </c>
      <c r="E27" s="350"/>
      <c r="F27" s="340" t="s">
        <v>14</v>
      </c>
      <c r="G27" s="350"/>
      <c r="H27" s="339" t="s">
        <v>90</v>
      </c>
      <c r="I27" s="350"/>
      <c r="J27" s="339" t="s">
        <v>59</v>
      </c>
      <c r="K27" s="344">
        <v>2</v>
      </c>
      <c r="M27" s="348"/>
      <c r="N27" s="340" t="s">
        <v>14</v>
      </c>
      <c r="O27" s="348"/>
      <c r="Q27" s="348"/>
      <c r="R27" s="340" t="s">
        <v>14</v>
      </c>
      <c r="S27" s="348"/>
      <c r="U27" s="344">
        <v>2</v>
      </c>
      <c r="W27" s="352"/>
    </row>
    <row r="28" spans="2:23">
      <c r="B28" s="340">
        <v>23</v>
      </c>
      <c r="C28" s="344" t="s">
        <v>99</v>
      </c>
      <c r="D28" s="340" t="s">
        <v>58</v>
      </c>
      <c r="E28" s="350"/>
      <c r="F28" s="340" t="s">
        <v>14</v>
      </c>
      <c r="G28" s="350"/>
      <c r="H28" s="339" t="s">
        <v>90</v>
      </c>
      <c r="I28" s="350"/>
      <c r="J28" s="339" t="s">
        <v>59</v>
      </c>
      <c r="K28" s="344">
        <v>3</v>
      </c>
      <c r="M28" s="348"/>
      <c r="N28" s="340" t="s">
        <v>14</v>
      </c>
      <c r="O28" s="348"/>
      <c r="Q28" s="348"/>
      <c r="R28" s="340" t="s">
        <v>14</v>
      </c>
      <c r="S28" s="348"/>
      <c r="U28" s="344">
        <v>3</v>
      </c>
      <c r="W28" s="352"/>
    </row>
    <row r="29" spans="2:23">
      <c r="B29" s="340">
        <v>24</v>
      </c>
      <c r="C29" s="344" t="s">
        <v>100</v>
      </c>
      <c r="D29" s="340" t="s">
        <v>58</v>
      </c>
      <c r="E29" s="350"/>
      <c r="F29" s="340" t="s">
        <v>14</v>
      </c>
      <c r="G29" s="350"/>
      <c r="H29" s="339" t="s">
        <v>90</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90</v>
      </c>
      <c r="I30" s="350"/>
      <c r="J30" s="339" t="s">
        <v>59</v>
      </c>
      <c r="K30" s="344">
        <v>4</v>
      </c>
      <c r="M30" s="348"/>
      <c r="N30" s="340" t="s">
        <v>14</v>
      </c>
      <c r="O30" s="348"/>
      <c r="Q30" s="348"/>
      <c r="R30" s="340" t="s">
        <v>14</v>
      </c>
      <c r="S30" s="348"/>
      <c r="U30" s="344">
        <v>3</v>
      </c>
      <c r="W30" s="352"/>
    </row>
    <row r="31" spans="2:23">
      <c r="B31" s="340">
        <v>26</v>
      </c>
      <c r="C31" s="344" t="s">
        <v>3</v>
      </c>
      <c r="D31" s="340" t="s">
        <v>58</v>
      </c>
      <c r="E31" s="350"/>
      <c r="F31" s="340" t="s">
        <v>14</v>
      </c>
      <c r="G31" s="350"/>
      <c r="H31" s="339" t="s">
        <v>90</v>
      </c>
      <c r="I31" s="350"/>
      <c r="J31" s="339" t="s">
        <v>59</v>
      </c>
      <c r="K31" s="344">
        <v>5</v>
      </c>
      <c r="M31" s="348"/>
      <c r="N31" s="340" t="s">
        <v>14</v>
      </c>
      <c r="O31" s="348"/>
      <c r="Q31" s="348"/>
      <c r="R31" s="340" t="s">
        <v>14</v>
      </c>
      <c r="S31" s="348"/>
      <c r="U31" s="344">
        <v>5</v>
      </c>
      <c r="W31" s="352"/>
    </row>
    <row r="32" spans="2:23">
      <c r="B32" s="340">
        <v>27</v>
      </c>
      <c r="C32" s="344" t="s">
        <v>88</v>
      </c>
      <c r="D32" s="340" t="s">
        <v>58</v>
      </c>
      <c r="E32" s="350"/>
      <c r="F32" s="340" t="s">
        <v>14</v>
      </c>
      <c r="G32" s="350"/>
      <c r="H32" s="339" t="s">
        <v>90</v>
      </c>
      <c r="I32" s="350"/>
      <c r="J32" s="339" t="s">
        <v>59</v>
      </c>
      <c r="K32" s="344">
        <v>0</v>
      </c>
      <c r="M32" s="348"/>
      <c r="N32" s="340" t="s">
        <v>14</v>
      </c>
      <c r="O32" s="348"/>
      <c r="Q32" s="348"/>
      <c r="R32" s="340" t="s">
        <v>14</v>
      </c>
      <c r="S32" s="348"/>
      <c r="U32" s="344">
        <v>0</v>
      </c>
      <c r="W32" s="352" t="s">
        <v>165</v>
      </c>
    </row>
    <row r="33" spans="2:23">
      <c r="B33" s="340">
        <v>28</v>
      </c>
      <c r="C33" s="344" t="s">
        <v>89</v>
      </c>
      <c r="D33" s="340" t="s">
        <v>58</v>
      </c>
      <c r="E33" s="350"/>
      <c r="F33" s="340" t="s">
        <v>14</v>
      </c>
      <c r="G33" s="350"/>
      <c r="H33" s="339" t="s">
        <v>90</v>
      </c>
      <c r="I33" s="350"/>
      <c r="J33" s="339" t="s">
        <v>59</v>
      </c>
      <c r="K33" s="344"/>
      <c r="M33" s="348"/>
      <c r="N33" s="340" t="s">
        <v>14</v>
      </c>
      <c r="O33" s="348"/>
      <c r="Q33" s="348"/>
      <c r="R33" s="340" t="s">
        <v>14</v>
      </c>
      <c r="S33" s="348"/>
      <c r="U33" s="344"/>
      <c r="W33" s="352"/>
    </row>
    <row r="34" spans="2:23">
      <c r="B34" s="340">
        <v>29</v>
      </c>
      <c r="C34" s="344" t="s">
        <v>89</v>
      </c>
      <c r="D34" s="340" t="s">
        <v>58</v>
      </c>
      <c r="E34" s="350"/>
      <c r="F34" s="340" t="s">
        <v>14</v>
      </c>
      <c r="G34" s="350"/>
      <c r="H34" s="339" t="s">
        <v>90</v>
      </c>
      <c r="I34" s="350"/>
      <c r="J34" s="339" t="s">
        <v>59</v>
      </c>
      <c r="K34" s="344"/>
      <c r="M34" s="348"/>
      <c r="N34" s="340" t="s">
        <v>14</v>
      </c>
      <c r="O34" s="348"/>
      <c r="Q34" s="348"/>
      <c r="R34" s="340" t="s">
        <v>14</v>
      </c>
      <c r="S34" s="348"/>
      <c r="U34" s="344"/>
      <c r="W34" s="352"/>
    </row>
    <row r="35" spans="2:23">
      <c r="B35" s="340">
        <v>30</v>
      </c>
      <c r="C35" s="344" t="s">
        <v>89</v>
      </c>
      <c r="D35" s="340" t="s">
        <v>58</v>
      </c>
      <c r="E35" s="350"/>
      <c r="F35" s="340" t="s">
        <v>14</v>
      </c>
      <c r="G35" s="350"/>
      <c r="H35" s="339" t="s">
        <v>90</v>
      </c>
      <c r="I35" s="350"/>
      <c r="J35" s="339" t="s">
        <v>59</v>
      </c>
      <c r="K35" s="344"/>
      <c r="M35" s="348"/>
      <c r="N35" s="340" t="s">
        <v>14</v>
      </c>
      <c r="O35" s="348"/>
      <c r="Q35" s="348"/>
      <c r="R35" s="340" t="s">
        <v>14</v>
      </c>
      <c r="S35" s="348"/>
      <c r="U35" s="344"/>
      <c r="W35" s="352"/>
    </row>
    <row r="36" spans="2:23">
      <c r="C36" s="345"/>
    </row>
    <row r="37" spans="2:23">
      <c r="C37" s="346" t="s">
        <v>96</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election activeCell="C69" sqref="C69"/>
    </sheetView>
  </sheetViews>
  <sheetFormatPr defaultRowHeight="18.75"/>
  <cols>
    <col min="1" max="1" width="1.875" style="568" customWidth="1"/>
    <col min="2" max="3" width="9" style="568" customWidth="1"/>
    <col min="4" max="4" width="45.625" style="568" customWidth="1"/>
    <col min="5" max="16384" width="9" style="568" customWidth="1"/>
  </cols>
  <sheetData>
    <row r="1" spans="2:11">
      <c r="B1" s="568" t="s">
        <v>127</v>
      </c>
      <c r="D1" s="574"/>
      <c r="E1" s="574"/>
      <c r="F1" s="574"/>
    </row>
    <row r="2" spans="2:11" s="356" customFormat="1" ht="20.25" customHeight="1">
      <c r="B2" s="570" t="s">
        <v>161</v>
      </c>
      <c r="C2" s="570"/>
      <c r="D2" s="574"/>
      <c r="E2" s="574"/>
      <c r="F2" s="574"/>
    </row>
    <row r="3" spans="2:11" s="356" customFormat="1" ht="20.25" customHeight="1">
      <c r="B3" s="570"/>
      <c r="C3" s="570"/>
      <c r="D3" s="574"/>
      <c r="E3" s="574"/>
      <c r="F3" s="574"/>
    </row>
    <row r="4" spans="2:11" s="569" customFormat="1" ht="20.25" customHeight="1">
      <c r="B4" s="571"/>
      <c r="C4" s="574" t="s">
        <v>74</v>
      </c>
      <c r="D4" s="574"/>
      <c r="F4" s="583" t="s">
        <v>149</v>
      </c>
      <c r="G4" s="583"/>
      <c r="H4" s="583"/>
      <c r="I4" s="583"/>
      <c r="J4" s="583"/>
      <c r="K4" s="583"/>
    </row>
    <row r="5" spans="2:11" s="569" customFormat="1" ht="20.25" customHeight="1">
      <c r="B5" s="572"/>
      <c r="C5" s="574" t="s">
        <v>151</v>
      </c>
      <c r="D5" s="574"/>
      <c r="F5" s="583"/>
      <c r="G5" s="583"/>
      <c r="H5" s="583"/>
      <c r="I5" s="583"/>
      <c r="J5" s="583"/>
      <c r="K5" s="583"/>
    </row>
    <row r="6" spans="2:11" s="356" customFormat="1" ht="20.25" customHeight="1">
      <c r="B6" s="573" t="s">
        <v>26</v>
      </c>
      <c r="C6" s="574"/>
      <c r="D6" s="574"/>
      <c r="E6" s="577"/>
      <c r="F6" s="580"/>
    </row>
    <row r="7" spans="2:11" s="356" customFormat="1" ht="20.25" customHeight="1">
      <c r="B7" s="570"/>
      <c r="C7" s="570"/>
      <c r="D7" s="574"/>
      <c r="E7" s="577"/>
      <c r="F7" s="580"/>
    </row>
    <row r="8" spans="2:11" s="356" customFormat="1" ht="20.25" customHeight="1">
      <c r="B8" s="574" t="s">
        <v>128</v>
      </c>
      <c r="C8" s="570"/>
      <c r="D8" s="574"/>
      <c r="E8" s="577"/>
      <c r="F8" s="580"/>
    </row>
    <row r="9" spans="2:11" s="356" customFormat="1" ht="20.25" customHeight="1">
      <c r="B9" s="570"/>
      <c r="C9" s="570"/>
      <c r="D9" s="574"/>
      <c r="E9" s="574"/>
      <c r="F9" s="574"/>
    </row>
    <row r="10" spans="2:11" s="356" customFormat="1" ht="20.25" customHeight="1">
      <c r="B10" s="574" t="s">
        <v>170</v>
      </c>
      <c r="C10" s="570"/>
      <c r="D10" s="574"/>
      <c r="E10" s="574"/>
      <c r="F10" s="574"/>
    </row>
    <row r="11" spans="2:11" s="356" customFormat="1" ht="20.25" customHeight="1">
      <c r="B11" s="574"/>
      <c r="C11" s="570"/>
      <c r="D11" s="574"/>
      <c r="E11" s="574"/>
      <c r="F11" s="574"/>
    </row>
    <row r="12" spans="2:11" s="356" customFormat="1" ht="20.25" customHeight="1">
      <c r="B12" s="574" t="s">
        <v>174</v>
      </c>
      <c r="C12" s="570"/>
      <c r="D12" s="574"/>
    </row>
    <row r="13" spans="2:11" s="356" customFormat="1" ht="20.25" customHeight="1">
      <c r="B13" s="574"/>
      <c r="C13" s="570"/>
      <c r="D13" s="574"/>
    </row>
    <row r="14" spans="2:11" s="356" customFormat="1" ht="20.25" customHeight="1">
      <c r="B14" s="574" t="s">
        <v>111</v>
      </c>
      <c r="C14" s="570"/>
      <c r="D14" s="574"/>
    </row>
    <row r="15" spans="2:11" s="356" customFormat="1" ht="20.25" customHeight="1">
      <c r="B15" s="574"/>
      <c r="C15" s="570"/>
      <c r="D15" s="574"/>
    </row>
    <row r="16" spans="2:11" s="356" customFormat="1" ht="20.25" customHeight="1">
      <c r="B16" s="574" t="s">
        <v>183</v>
      </c>
      <c r="C16" s="570"/>
      <c r="D16" s="574"/>
    </row>
    <row r="17" spans="2:25" s="356" customFormat="1" ht="20.25" customHeight="1">
      <c r="B17" s="570"/>
      <c r="C17" s="570"/>
      <c r="D17" s="574"/>
    </row>
    <row r="18" spans="2:25" s="356" customFormat="1" ht="20.25" customHeight="1">
      <c r="B18" s="574" t="s">
        <v>120</v>
      </c>
      <c r="C18" s="570"/>
      <c r="D18" s="574"/>
    </row>
    <row r="19" spans="2:25" s="356" customFormat="1" ht="20.25" customHeight="1">
      <c r="B19" s="570"/>
      <c r="C19" s="570"/>
      <c r="D19" s="574"/>
    </row>
    <row r="20" spans="2:25" s="356" customFormat="1" ht="17.25" customHeight="1">
      <c r="B20" s="574" t="s">
        <v>184</v>
      </c>
      <c r="C20" s="574"/>
      <c r="D20" s="574"/>
    </row>
    <row r="21" spans="2:25" s="356" customFormat="1" ht="17.25" customHeight="1">
      <c r="B21" s="574" t="s">
        <v>129</v>
      </c>
      <c r="C21" s="574"/>
      <c r="D21" s="574"/>
    </row>
    <row r="22" spans="2:25" s="356" customFormat="1" ht="17.25" customHeight="1">
      <c r="B22" s="574"/>
      <c r="C22" s="574"/>
      <c r="D22" s="574"/>
    </row>
    <row r="23" spans="2:25" s="356" customFormat="1" ht="17.25" customHeight="1">
      <c r="B23" s="574"/>
      <c r="C23" s="576" t="s">
        <v>37</v>
      </c>
      <c r="D23" s="576" t="s">
        <v>15</v>
      </c>
    </row>
    <row r="24" spans="2:25" s="356" customFormat="1" ht="17.25" customHeight="1">
      <c r="B24" s="574"/>
      <c r="C24" s="576">
        <v>1</v>
      </c>
      <c r="D24" s="579" t="s">
        <v>10</v>
      </c>
    </row>
    <row r="25" spans="2:25" s="356" customFormat="1" ht="17.25" customHeight="1">
      <c r="B25" s="574"/>
      <c r="C25" s="576">
        <v>2</v>
      </c>
      <c r="D25" s="579" t="s">
        <v>77</v>
      </c>
    </row>
    <row r="26" spans="2:25" s="356" customFormat="1" ht="17.25" customHeight="1">
      <c r="B26" s="574"/>
      <c r="C26" s="576">
        <v>3</v>
      </c>
      <c r="D26" s="579" t="s">
        <v>16</v>
      </c>
    </row>
    <row r="27" spans="2:25" s="356" customFormat="1" ht="17.25" customHeight="1">
      <c r="B27" s="574"/>
      <c r="C27" s="576">
        <v>4</v>
      </c>
      <c r="D27" s="579" t="s">
        <v>65</v>
      </c>
    </row>
    <row r="28" spans="2:25" s="356" customFormat="1" ht="17.25" customHeight="1">
      <c r="B28" s="574"/>
      <c r="C28" s="576">
        <v>5</v>
      </c>
      <c r="D28" s="579" t="s">
        <v>24</v>
      </c>
    </row>
    <row r="29" spans="2:25" s="356" customFormat="1" ht="17.25" customHeight="1">
      <c r="B29" s="574"/>
      <c r="C29" s="577"/>
      <c r="D29" s="580"/>
    </row>
    <row r="30" spans="2:25" s="356" customFormat="1" ht="17.25" customHeight="1">
      <c r="B30" s="574" t="s">
        <v>185</v>
      </c>
      <c r="C30" s="574"/>
      <c r="D30" s="574"/>
      <c r="E30" s="569"/>
      <c r="F30" s="569"/>
    </row>
    <row r="31" spans="2:25" s="356" customFormat="1" ht="17.25" customHeight="1">
      <c r="B31" s="574" t="s">
        <v>130</v>
      </c>
      <c r="C31" s="574"/>
      <c r="D31" s="574"/>
      <c r="E31" s="569"/>
      <c r="F31" s="569"/>
    </row>
    <row r="32" spans="2:25" s="356"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6" customFormat="1" ht="17.25" customHeight="1">
      <c r="B33" s="574"/>
      <c r="C33" s="576" t="s">
        <v>6</v>
      </c>
      <c r="D33" s="576" t="s">
        <v>1</v>
      </c>
      <c r="E33" s="569"/>
      <c r="F33" s="569"/>
      <c r="G33" s="584"/>
      <c r="H33" s="584"/>
      <c r="J33" s="584"/>
      <c r="K33" s="584"/>
      <c r="L33" s="584"/>
      <c r="M33" s="584"/>
      <c r="N33" s="584"/>
      <c r="O33" s="584"/>
      <c r="R33" s="584"/>
      <c r="S33" s="584"/>
      <c r="T33" s="584"/>
      <c r="W33" s="584"/>
      <c r="X33" s="584"/>
      <c r="Y33" s="584"/>
    </row>
    <row r="34" spans="2:51" s="356" customFormat="1" ht="17.25" customHeight="1">
      <c r="B34" s="574"/>
      <c r="C34" s="576" t="s">
        <v>18</v>
      </c>
      <c r="D34" s="579" t="s">
        <v>131</v>
      </c>
      <c r="E34" s="569"/>
      <c r="F34" s="569"/>
      <c r="G34" s="584"/>
      <c r="H34" s="584"/>
      <c r="J34" s="584"/>
      <c r="K34" s="584"/>
      <c r="L34" s="584"/>
      <c r="M34" s="584"/>
      <c r="N34" s="584"/>
      <c r="O34" s="584"/>
      <c r="R34" s="584"/>
      <c r="S34" s="584"/>
      <c r="T34" s="584"/>
      <c r="W34" s="584"/>
      <c r="X34" s="584"/>
      <c r="Y34" s="584"/>
    </row>
    <row r="35" spans="2:51" s="356" customFormat="1" ht="17.25" customHeight="1">
      <c r="B35" s="574"/>
      <c r="C35" s="576" t="s">
        <v>12</v>
      </c>
      <c r="D35" s="579" t="s">
        <v>132</v>
      </c>
      <c r="E35" s="569"/>
      <c r="F35" s="569"/>
      <c r="G35" s="584"/>
      <c r="H35" s="584"/>
      <c r="J35" s="584"/>
      <c r="K35" s="584"/>
      <c r="L35" s="584"/>
      <c r="M35" s="584"/>
      <c r="N35" s="584"/>
      <c r="O35" s="584"/>
      <c r="R35" s="584"/>
      <c r="S35" s="584"/>
      <c r="T35" s="584"/>
      <c r="W35" s="584"/>
      <c r="X35" s="584"/>
      <c r="Y35" s="584"/>
    </row>
    <row r="36" spans="2:51" s="356" customFormat="1" ht="17.25" customHeight="1">
      <c r="B36" s="574"/>
      <c r="C36" s="576" t="s">
        <v>19</v>
      </c>
      <c r="D36" s="579" t="s">
        <v>133</v>
      </c>
      <c r="E36" s="569"/>
      <c r="F36" s="569"/>
      <c r="G36" s="584"/>
      <c r="H36" s="584"/>
      <c r="J36" s="584"/>
      <c r="K36" s="584"/>
      <c r="L36" s="584"/>
      <c r="M36" s="584"/>
      <c r="N36" s="584"/>
      <c r="O36" s="584"/>
      <c r="R36" s="584"/>
      <c r="S36" s="584"/>
      <c r="T36" s="584"/>
      <c r="W36" s="584"/>
      <c r="X36" s="584"/>
      <c r="Y36" s="584"/>
    </row>
    <row r="37" spans="2:51" s="356" customFormat="1" ht="17.25" customHeight="1">
      <c r="B37" s="574"/>
      <c r="C37" s="576" t="s">
        <v>21</v>
      </c>
      <c r="D37" s="579" t="s">
        <v>147</v>
      </c>
      <c r="E37" s="569"/>
      <c r="F37" s="569"/>
      <c r="G37" s="584"/>
      <c r="H37" s="584"/>
      <c r="J37" s="584"/>
      <c r="K37" s="584"/>
      <c r="L37" s="584"/>
      <c r="M37" s="584"/>
      <c r="N37" s="584"/>
      <c r="O37" s="584"/>
      <c r="R37" s="584"/>
      <c r="S37" s="584"/>
      <c r="T37" s="584"/>
      <c r="W37" s="584"/>
      <c r="X37" s="584"/>
      <c r="Y37" s="584"/>
    </row>
    <row r="38" spans="2:51" s="356"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6"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356" customFormat="1" ht="17.25" customHeight="1">
      <c r="B40" s="569"/>
      <c r="C40" s="574" t="s">
        <v>101</v>
      </c>
      <c r="D40" s="569"/>
      <c r="E40" s="569"/>
      <c r="F40" s="578"/>
      <c r="G40" s="584"/>
      <c r="H40" s="584"/>
      <c r="J40" s="584"/>
      <c r="K40" s="584"/>
      <c r="L40" s="584"/>
      <c r="M40" s="584"/>
      <c r="N40" s="584"/>
      <c r="O40" s="584"/>
      <c r="R40" s="584"/>
      <c r="S40" s="584"/>
      <c r="T40" s="584"/>
      <c r="W40" s="584"/>
      <c r="X40" s="584"/>
      <c r="Y40" s="584"/>
    </row>
    <row r="41" spans="2:51" s="356" customFormat="1" ht="17.25" customHeight="1">
      <c r="B41" s="569"/>
      <c r="C41" s="574" t="s">
        <v>148</v>
      </c>
      <c r="D41" s="569"/>
      <c r="E41" s="569"/>
      <c r="F41" s="574"/>
      <c r="G41" s="584"/>
      <c r="H41" s="584"/>
      <c r="J41" s="584"/>
      <c r="K41" s="584"/>
      <c r="L41" s="584"/>
      <c r="M41" s="584"/>
      <c r="N41" s="584"/>
      <c r="O41" s="584"/>
      <c r="R41" s="584"/>
      <c r="S41" s="584"/>
      <c r="T41" s="584"/>
      <c r="W41" s="584"/>
      <c r="X41" s="584"/>
      <c r="Y41" s="584"/>
    </row>
    <row r="42" spans="2:51" s="356"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6" customFormat="1" ht="17.25" customHeight="1">
      <c r="B43" s="574" t="s">
        <v>186</v>
      </c>
      <c r="C43" s="574"/>
      <c r="D43" s="574"/>
    </row>
    <row r="44" spans="2:51" s="356" customFormat="1" ht="17.25" customHeight="1">
      <c r="B44" s="574" t="s">
        <v>134</v>
      </c>
      <c r="C44" s="574"/>
      <c r="D44" s="574"/>
    </row>
    <row r="45" spans="2:51" s="356"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356" customFormat="1" ht="17.25" customHeight="1"/>
    <row r="47" spans="2:51" s="356" customFormat="1" ht="17.25" customHeight="1">
      <c r="B47" s="574" t="s">
        <v>187</v>
      </c>
      <c r="C47" s="574"/>
    </row>
    <row r="48" spans="2:51" s="356" customFormat="1" ht="17.25" customHeight="1">
      <c r="B48" s="574"/>
      <c r="C48" s="574"/>
    </row>
    <row r="49" spans="2:54" s="356" customFormat="1" ht="17.25" customHeight="1">
      <c r="B49" s="574" t="s">
        <v>188</v>
      </c>
      <c r="C49" s="574"/>
    </row>
    <row r="50" spans="2:54" s="356" customFormat="1" ht="17.25" customHeight="1">
      <c r="B50" s="574" t="s">
        <v>171</v>
      </c>
      <c r="C50" s="574"/>
    </row>
    <row r="51" spans="2:54" s="356" customFormat="1" ht="17.25" customHeight="1">
      <c r="B51" s="574"/>
      <c r="C51" s="574"/>
    </row>
    <row r="52" spans="2:54" s="356" customFormat="1" ht="17.25" customHeight="1">
      <c r="B52" s="574" t="s">
        <v>189</v>
      </c>
      <c r="C52" s="574"/>
    </row>
    <row r="53" spans="2:54" s="356" customFormat="1" ht="17.25" customHeight="1">
      <c r="B53" s="574" t="s">
        <v>80</v>
      </c>
      <c r="C53" s="574"/>
    </row>
    <row r="54" spans="2:54" s="356" customFormat="1" ht="17.25" customHeight="1">
      <c r="B54" s="574"/>
      <c r="C54" s="574"/>
    </row>
    <row r="55" spans="2:54" s="356" customFormat="1" ht="17.25" customHeight="1">
      <c r="B55" s="574" t="s">
        <v>190</v>
      </c>
      <c r="C55" s="574"/>
      <c r="D55" s="574"/>
    </row>
    <row r="56" spans="2:54" s="356" customFormat="1" ht="17.25" customHeight="1">
      <c r="B56" s="574"/>
      <c r="C56" s="574"/>
      <c r="D56" s="574"/>
    </row>
    <row r="57" spans="2:54" s="356" customFormat="1" ht="17.25" customHeight="1">
      <c r="B57" s="569" t="s">
        <v>83</v>
      </c>
      <c r="C57" s="569"/>
      <c r="D57" s="574"/>
    </row>
    <row r="58" spans="2:54" s="356" customFormat="1" ht="17.25" customHeight="1">
      <c r="B58" s="569" t="s">
        <v>135</v>
      </c>
      <c r="C58" s="569"/>
      <c r="D58" s="574"/>
    </row>
    <row r="59" spans="2:54" s="356" customFormat="1" ht="17.25" customHeight="1">
      <c r="B59" s="569" t="s">
        <v>172</v>
      </c>
      <c r="C59" s="569"/>
      <c r="D59" s="574"/>
    </row>
    <row r="60" spans="2:54" s="356" customFormat="1" ht="17.25" customHeight="1"/>
    <row r="61" spans="2:54" s="356" customFormat="1" ht="17.25" customHeight="1">
      <c r="B61" s="356" t="s">
        <v>92</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6"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6" customFormat="1" ht="17.25" customHeight="1">
      <c r="B63" s="356" t="s">
        <v>191</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6"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6" customFormat="1" ht="17.25" customHeight="1">
      <c r="B65" s="356" t="s">
        <v>192</v>
      </c>
      <c r="BL65" s="588"/>
      <c r="BM65" s="589"/>
      <c r="BN65" s="588"/>
      <c r="BO65" s="588"/>
      <c r="BP65" s="588"/>
      <c r="BQ65" s="590"/>
      <c r="BR65" s="591"/>
      <c r="BS65" s="591"/>
    </row>
    <row r="66" spans="2:71" s="356"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6" customFormat="1" ht="17.25" customHeight="1">
      <c r="B67" s="356"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6" customFormat="1" ht="17.25" customHeight="1">
      <c r="B68" s="356" t="s">
        <v>196</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6"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94</v>
      </c>
    </row>
    <row r="71" spans="2:71" ht="17.25" customHeight="1">
      <c r="B71" s="356" t="s">
        <v>193</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
    </sheetView>
  </sheetViews>
  <sheetFormatPr defaultRowHeight="25.5"/>
  <cols>
    <col min="1" max="1" width="1.75" style="592" customWidth="1"/>
    <col min="2" max="2" width="9" style="592" customWidth="1"/>
    <col min="3" max="12" width="40.625" style="592" customWidth="1"/>
    <col min="13" max="16384" width="9" style="592" customWidth="1"/>
  </cols>
  <sheetData>
    <row r="1" spans="1:12">
      <c r="A1" s="593"/>
      <c r="B1" s="594" t="s">
        <v>103</v>
      </c>
      <c r="C1" s="594"/>
      <c r="D1" s="594"/>
    </row>
    <row r="2" spans="1:12">
      <c r="A2" s="593"/>
      <c r="B2" s="594"/>
      <c r="C2" s="594"/>
      <c r="D2" s="594"/>
    </row>
    <row r="3" spans="1:12">
      <c r="A3" s="593"/>
      <c r="B3" s="595" t="s">
        <v>37</v>
      </c>
      <c r="C3" s="595" t="s">
        <v>118</v>
      </c>
      <c r="D3" s="594"/>
    </row>
    <row r="4" spans="1:12">
      <c r="A4" s="593"/>
      <c r="B4" s="596">
        <v>1</v>
      </c>
      <c r="C4" s="601" t="s">
        <v>173</v>
      </c>
      <c r="D4" s="594"/>
    </row>
    <row r="5" spans="1:12">
      <c r="A5" s="593"/>
      <c r="B5" s="596">
        <v>2</v>
      </c>
      <c r="C5" s="601" t="s">
        <v>0</v>
      </c>
    </row>
    <row r="6" spans="1:12">
      <c r="A6" s="593"/>
      <c r="B6" s="596">
        <v>3</v>
      </c>
      <c r="C6" s="601" t="s">
        <v>0</v>
      </c>
      <c r="D6" s="594"/>
    </row>
    <row r="7" spans="1:12">
      <c r="A7" s="593"/>
      <c r="B7" s="596">
        <v>4</v>
      </c>
      <c r="C7" s="601" t="s">
        <v>0</v>
      </c>
      <c r="D7" s="594"/>
    </row>
    <row r="8" spans="1:12">
      <c r="A8" s="593"/>
      <c r="B8" s="596">
        <v>5</v>
      </c>
      <c r="C8" s="601" t="s">
        <v>0</v>
      </c>
      <c r="D8" s="594"/>
    </row>
    <row r="9" spans="1:12">
      <c r="A9" s="593"/>
      <c r="B9" s="594"/>
      <c r="C9" s="594"/>
      <c r="D9" s="594"/>
    </row>
    <row r="10" spans="1:12">
      <c r="A10" s="593"/>
      <c r="B10" s="594" t="s">
        <v>119</v>
      </c>
      <c r="C10" s="594"/>
      <c r="D10" s="594"/>
    </row>
    <row r="11" spans="1:12" ht="26.25">
      <c r="A11" s="593"/>
      <c r="B11" s="594"/>
      <c r="C11" s="594"/>
      <c r="D11" s="594"/>
    </row>
    <row r="12" spans="1:12" ht="26.25">
      <c r="A12" s="593"/>
      <c r="B12" s="597" t="s">
        <v>15</v>
      </c>
      <c r="C12" s="602" t="s">
        <v>10</v>
      </c>
      <c r="D12" s="606" t="s">
        <v>77</v>
      </c>
      <c r="E12" s="606" t="s">
        <v>16</v>
      </c>
      <c r="F12" s="606" t="s">
        <v>65</v>
      </c>
      <c r="G12" s="611" t="s">
        <v>24</v>
      </c>
      <c r="H12" s="614" t="s">
        <v>0</v>
      </c>
      <c r="I12" s="614" t="s">
        <v>0</v>
      </c>
      <c r="J12" s="614" t="s">
        <v>0</v>
      </c>
      <c r="K12" s="614" t="s">
        <v>0</v>
      </c>
      <c r="L12" s="616" t="s">
        <v>0</v>
      </c>
    </row>
    <row r="13" spans="1:12">
      <c r="A13" s="593"/>
      <c r="B13" s="598" t="s">
        <v>107</v>
      </c>
      <c r="C13" s="603" t="s">
        <v>0</v>
      </c>
      <c r="D13" s="607" t="s">
        <v>139</v>
      </c>
      <c r="E13" s="607" t="s">
        <v>22</v>
      </c>
      <c r="F13" s="607" t="s">
        <v>48</v>
      </c>
      <c r="G13" s="612" t="s">
        <v>42</v>
      </c>
      <c r="H13" s="615" t="s">
        <v>0</v>
      </c>
      <c r="I13" s="615" t="s">
        <v>0</v>
      </c>
      <c r="J13" s="615" t="s">
        <v>0</v>
      </c>
      <c r="K13" s="615" t="s">
        <v>0</v>
      </c>
      <c r="L13" s="617" t="s">
        <v>0</v>
      </c>
    </row>
    <row r="14" spans="1:12">
      <c r="B14" s="599"/>
      <c r="C14" s="604" t="s">
        <v>0</v>
      </c>
      <c r="D14" s="608" t="s">
        <v>138</v>
      </c>
      <c r="E14" s="608" t="s">
        <v>7</v>
      </c>
      <c r="F14" s="608" t="s">
        <v>0</v>
      </c>
      <c r="G14" s="613" t="s">
        <v>44</v>
      </c>
      <c r="H14" s="608" t="s">
        <v>0</v>
      </c>
      <c r="I14" s="608" t="s">
        <v>0</v>
      </c>
      <c r="J14" s="608" t="s">
        <v>0</v>
      </c>
      <c r="K14" s="608" t="s">
        <v>0</v>
      </c>
      <c r="L14" s="618" t="s">
        <v>0</v>
      </c>
    </row>
    <row r="15" spans="1:12">
      <c r="B15" s="599"/>
      <c r="C15" s="604" t="s">
        <v>0</v>
      </c>
      <c r="D15" s="608" t="s">
        <v>140</v>
      </c>
      <c r="E15" s="609" t="s">
        <v>0</v>
      </c>
      <c r="F15" s="609" t="s">
        <v>0</v>
      </c>
      <c r="G15" s="613" t="s">
        <v>45</v>
      </c>
      <c r="H15" s="609" t="s">
        <v>0</v>
      </c>
      <c r="I15" s="609" t="s">
        <v>0</v>
      </c>
      <c r="J15" s="609" t="s">
        <v>0</v>
      </c>
      <c r="K15" s="609" t="s">
        <v>0</v>
      </c>
      <c r="L15" s="619" t="s">
        <v>0</v>
      </c>
    </row>
    <row r="16" spans="1:12">
      <c r="B16" s="599"/>
      <c r="C16" s="604" t="s">
        <v>0</v>
      </c>
      <c r="D16" s="609" t="s">
        <v>0</v>
      </c>
      <c r="E16" s="609" t="s">
        <v>0</v>
      </c>
      <c r="F16" s="609" t="s">
        <v>0</v>
      </c>
      <c r="G16" s="613" t="s">
        <v>22</v>
      </c>
      <c r="H16" s="609" t="s">
        <v>0</v>
      </c>
      <c r="I16" s="609" t="s">
        <v>0</v>
      </c>
      <c r="J16" s="609" t="s">
        <v>0</v>
      </c>
      <c r="K16" s="609" t="s">
        <v>0</v>
      </c>
      <c r="L16" s="619" t="s">
        <v>0</v>
      </c>
    </row>
    <row r="17" spans="2:12">
      <c r="B17" s="599"/>
      <c r="C17" s="604" t="s">
        <v>0</v>
      </c>
      <c r="D17" s="609" t="s">
        <v>0</v>
      </c>
      <c r="E17" s="609" t="s">
        <v>0</v>
      </c>
      <c r="F17" s="609" t="s">
        <v>0</v>
      </c>
      <c r="G17" s="613" t="s">
        <v>7</v>
      </c>
      <c r="H17" s="609" t="s">
        <v>0</v>
      </c>
      <c r="I17" s="609" t="s">
        <v>0</v>
      </c>
      <c r="J17" s="609" t="s">
        <v>0</v>
      </c>
      <c r="K17" s="609" t="s">
        <v>0</v>
      </c>
      <c r="L17" s="619" t="s">
        <v>0</v>
      </c>
    </row>
    <row r="18" spans="2:12">
      <c r="B18" s="599"/>
      <c r="C18" s="604" t="s">
        <v>0</v>
      </c>
      <c r="D18" s="609" t="s">
        <v>0</v>
      </c>
      <c r="E18" s="609" t="s">
        <v>0</v>
      </c>
      <c r="F18" s="609" t="s">
        <v>0</v>
      </c>
      <c r="G18" s="613" t="s">
        <v>104</v>
      </c>
      <c r="H18" s="609" t="s">
        <v>0</v>
      </c>
      <c r="I18" s="609" t="s">
        <v>0</v>
      </c>
      <c r="J18" s="609" t="s">
        <v>0</v>
      </c>
      <c r="K18" s="609" t="s">
        <v>0</v>
      </c>
      <c r="L18" s="619" t="s">
        <v>0</v>
      </c>
    </row>
    <row r="19" spans="2:12">
      <c r="B19" s="599"/>
      <c r="C19" s="604" t="s">
        <v>0</v>
      </c>
      <c r="D19" s="609" t="s">
        <v>0</v>
      </c>
      <c r="E19" s="609" t="s">
        <v>0</v>
      </c>
      <c r="F19" s="609" t="s">
        <v>0</v>
      </c>
      <c r="G19" s="613" t="s">
        <v>105</v>
      </c>
      <c r="H19" s="609" t="s">
        <v>0</v>
      </c>
      <c r="I19" s="609" t="s">
        <v>0</v>
      </c>
      <c r="J19" s="609" t="s">
        <v>0</v>
      </c>
      <c r="K19" s="609" t="s">
        <v>0</v>
      </c>
      <c r="L19" s="619" t="s">
        <v>0</v>
      </c>
    </row>
    <row r="20" spans="2:12">
      <c r="B20" s="599"/>
      <c r="C20" s="604" t="s">
        <v>0</v>
      </c>
      <c r="D20" s="609" t="s">
        <v>0</v>
      </c>
      <c r="E20" s="609" t="s">
        <v>0</v>
      </c>
      <c r="F20" s="609" t="s">
        <v>0</v>
      </c>
      <c r="G20" s="613" t="s">
        <v>11</v>
      </c>
      <c r="H20" s="609" t="s">
        <v>0</v>
      </c>
      <c r="I20" s="609" t="s">
        <v>0</v>
      </c>
      <c r="J20" s="609" t="s">
        <v>0</v>
      </c>
      <c r="K20" s="609" t="s">
        <v>0</v>
      </c>
      <c r="L20" s="619" t="s">
        <v>0</v>
      </c>
    </row>
    <row r="21" spans="2:12">
      <c r="B21" s="599"/>
      <c r="C21" s="604" t="s">
        <v>0</v>
      </c>
      <c r="D21" s="609" t="s">
        <v>0</v>
      </c>
      <c r="E21" s="609" t="s">
        <v>0</v>
      </c>
      <c r="F21" s="609" t="s">
        <v>0</v>
      </c>
      <c r="G21" s="613" t="s">
        <v>46</v>
      </c>
      <c r="H21" s="609" t="s">
        <v>0</v>
      </c>
      <c r="I21" s="609" t="s">
        <v>0</v>
      </c>
      <c r="J21" s="609" t="s">
        <v>0</v>
      </c>
      <c r="K21" s="609" t="s">
        <v>0</v>
      </c>
      <c r="L21" s="619" t="s">
        <v>0</v>
      </c>
    </row>
    <row r="22" spans="2:12">
      <c r="B22" s="599"/>
      <c r="C22" s="604" t="s">
        <v>0</v>
      </c>
      <c r="D22" s="609" t="s">
        <v>0</v>
      </c>
      <c r="E22" s="609" t="s">
        <v>0</v>
      </c>
      <c r="F22" s="609" t="s">
        <v>0</v>
      </c>
      <c r="G22" s="609" t="s">
        <v>0</v>
      </c>
      <c r="H22" s="609" t="s">
        <v>0</v>
      </c>
      <c r="I22" s="609" t="s">
        <v>0</v>
      </c>
      <c r="J22" s="609" t="s">
        <v>0</v>
      </c>
      <c r="K22" s="609" t="s">
        <v>0</v>
      </c>
      <c r="L22" s="619" t="s">
        <v>0</v>
      </c>
    </row>
    <row r="23" spans="2:12">
      <c r="B23" s="599"/>
      <c r="C23" s="604" t="s">
        <v>0</v>
      </c>
      <c r="D23" s="609" t="s">
        <v>0</v>
      </c>
      <c r="E23" s="609" t="s">
        <v>0</v>
      </c>
      <c r="F23" s="609" t="s">
        <v>0</v>
      </c>
      <c r="G23" s="609" t="s">
        <v>0</v>
      </c>
      <c r="H23" s="609" t="s">
        <v>0</v>
      </c>
      <c r="I23" s="609" t="s">
        <v>0</v>
      </c>
      <c r="J23" s="609" t="s">
        <v>0</v>
      </c>
      <c r="K23" s="609" t="s">
        <v>0</v>
      </c>
      <c r="L23" s="619" t="s">
        <v>0</v>
      </c>
    </row>
    <row r="24" spans="2:12">
      <c r="B24" s="599"/>
      <c r="C24" s="604" t="s">
        <v>0</v>
      </c>
      <c r="D24" s="609" t="s">
        <v>0</v>
      </c>
      <c r="E24" s="609" t="s">
        <v>0</v>
      </c>
      <c r="F24" s="609" t="s">
        <v>0</v>
      </c>
      <c r="G24" s="609" t="s">
        <v>0</v>
      </c>
      <c r="H24" s="609" t="s">
        <v>0</v>
      </c>
      <c r="I24" s="609" t="s">
        <v>0</v>
      </c>
      <c r="J24" s="609" t="s">
        <v>0</v>
      </c>
      <c r="K24" s="609" t="s">
        <v>0</v>
      </c>
      <c r="L24" s="619" t="s">
        <v>0</v>
      </c>
    </row>
    <row r="25" spans="2:12" ht="26.25">
      <c r="B25" s="600"/>
      <c r="C25" s="605" t="s">
        <v>0</v>
      </c>
      <c r="D25" s="610" t="s">
        <v>0</v>
      </c>
      <c r="E25" s="610" t="s">
        <v>0</v>
      </c>
      <c r="F25" s="610" t="s">
        <v>0</v>
      </c>
      <c r="G25" s="610" t="s">
        <v>0</v>
      </c>
      <c r="H25" s="610" t="s">
        <v>0</v>
      </c>
      <c r="I25" s="610" t="s">
        <v>0</v>
      </c>
      <c r="J25" s="610" t="s">
        <v>0</v>
      </c>
      <c r="K25" s="610" t="s">
        <v>0</v>
      </c>
      <c r="L25" s="620" t="s">
        <v>0</v>
      </c>
    </row>
    <row r="28" spans="2:12">
      <c r="C28" s="592" t="s">
        <v>152</v>
      </c>
    </row>
    <row r="29" spans="2:12">
      <c r="C29" s="592" t="s">
        <v>108</v>
      </c>
    </row>
    <row r="30" spans="2:12">
      <c r="C30" s="592" t="s">
        <v>121</v>
      </c>
    </row>
    <row r="31" spans="2:12">
      <c r="C31" s="592" t="s">
        <v>122</v>
      </c>
    </row>
    <row r="32" spans="2:12">
      <c r="C32" s="592" t="s">
        <v>67</v>
      </c>
    </row>
    <row r="33" spans="3:3">
      <c r="C33" s="592" t="s">
        <v>124</v>
      </c>
    </row>
    <row r="34" spans="3:3">
      <c r="C34" s="592" t="s">
        <v>125</v>
      </c>
    </row>
    <row r="35" spans="3:3">
      <c r="C35" s="592" t="s">
        <v>146</v>
      </c>
    </row>
    <row r="36" spans="3:3">
      <c r="C36" s="592" t="s">
        <v>109</v>
      </c>
    </row>
    <row r="37" spans="3:3">
      <c r="C37" s="592" t="s">
        <v>110</v>
      </c>
    </row>
    <row r="39" spans="3:3">
      <c r="C39" s="592" t="s">
        <v>153</v>
      </c>
    </row>
    <row r="40" spans="3:3">
      <c r="C40" s="592" t="s">
        <v>112</v>
      </c>
    </row>
    <row r="41" spans="3:3">
      <c r="C41" s="592" t="s">
        <v>113</v>
      </c>
    </row>
    <row r="42" spans="3:3">
      <c r="C42" s="592" t="s">
        <v>114</v>
      </c>
    </row>
    <row r="43" spans="3:3">
      <c r="C43" s="592" t="s">
        <v>116</v>
      </c>
    </row>
    <row r="44" spans="3:3">
      <c r="C44" s="592"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kenkou</cp:lastModifiedBy>
  <cp:lastPrinted>2021-02-25T06:53:39Z</cp:lastPrinted>
  <dcterms:created xsi:type="dcterms:W3CDTF">2020-01-14T23:47:53Z</dcterms:created>
  <dcterms:modified xsi:type="dcterms:W3CDTF">2021-04-07T00:54:47Z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2021-04-07T00:54:47Z</vt:filetime>
  </property>
</Properties>
</file>